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1585" windowHeight="7335" firstSheet="2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0">SAŽETAK!$B$1:$L$27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5" l="1"/>
  <c r="D25" i="5"/>
  <c r="E12" i="5"/>
  <c r="D12" i="5"/>
  <c r="H11" i="3"/>
  <c r="H22" i="3"/>
  <c r="H19" i="3"/>
  <c r="G11" i="3"/>
  <c r="G22" i="3"/>
  <c r="G19" i="3"/>
  <c r="F12" i="5" l="1"/>
  <c r="F6" i="5" s="1"/>
  <c r="H16" i="1" l="1"/>
  <c r="H25" i="7" l="1"/>
  <c r="I98" i="7"/>
  <c r="I101" i="7"/>
  <c r="I102" i="7"/>
  <c r="I92" i="7"/>
  <c r="I95" i="7"/>
  <c r="I96" i="7"/>
  <c r="H95" i="7"/>
  <c r="H96" i="7"/>
  <c r="H98" i="7"/>
  <c r="H90" i="7"/>
  <c r="H92" i="7"/>
  <c r="H88" i="7"/>
  <c r="G95" i="7"/>
  <c r="G88" i="7"/>
  <c r="G90" i="7"/>
  <c r="F25" i="7"/>
  <c r="F88" i="7"/>
  <c r="F90" i="7"/>
  <c r="F26" i="7"/>
  <c r="F95" i="7"/>
  <c r="H8" i="7"/>
  <c r="G8" i="7"/>
  <c r="I14" i="7"/>
  <c r="I13" i="7"/>
  <c r="I12" i="7"/>
  <c r="F8" i="7"/>
  <c r="H32" i="3"/>
  <c r="G32" i="3"/>
  <c r="F88" i="3"/>
  <c r="F96" i="3"/>
  <c r="F63" i="3"/>
  <c r="C25" i="5"/>
  <c r="G25" i="5"/>
  <c r="F25" i="5"/>
  <c r="I12" i="3"/>
  <c r="I13" i="3"/>
  <c r="H16" i="3"/>
  <c r="G16" i="3"/>
  <c r="C29" i="5" l="1"/>
  <c r="F80" i="3"/>
  <c r="I17" i="3"/>
  <c r="I16" i="3" s="1"/>
  <c r="G26" i="1" l="1"/>
  <c r="J26" i="1" l="1"/>
  <c r="H26" i="1"/>
  <c r="I26" i="1"/>
  <c r="H102" i="7" l="1"/>
  <c r="H101" i="7" s="1"/>
  <c r="I15" i="7" l="1"/>
  <c r="F79" i="3" l="1"/>
  <c r="F22" i="3"/>
  <c r="F62" i="7" l="1"/>
  <c r="G62" i="7"/>
  <c r="I90" i="7"/>
  <c r="H83" i="7"/>
  <c r="H81" i="7"/>
  <c r="I81" i="7" s="1"/>
  <c r="H79" i="7"/>
  <c r="I79" i="7" s="1"/>
  <c r="H77" i="7"/>
  <c r="H63" i="7"/>
  <c r="H59" i="7"/>
  <c r="H58" i="7" s="1"/>
  <c r="H56" i="7"/>
  <c r="I56" i="7" s="1"/>
  <c r="H32" i="7"/>
  <c r="I32" i="7" s="1"/>
  <c r="H54" i="7"/>
  <c r="I54" i="7" s="1"/>
  <c r="H27" i="7"/>
  <c r="G101" i="7"/>
  <c r="G58" i="7"/>
  <c r="G26" i="7"/>
  <c r="G25" i="7" s="1"/>
  <c r="F101" i="7"/>
  <c r="F58" i="7"/>
  <c r="I89" i="7" l="1"/>
  <c r="I88" i="7"/>
  <c r="I58" i="7"/>
  <c r="I59" i="7"/>
  <c r="H62" i="7"/>
  <c r="I62" i="7" s="1"/>
  <c r="I63" i="7"/>
  <c r="H26" i="7"/>
  <c r="I27" i="7"/>
  <c r="F24" i="7"/>
  <c r="G24" i="7"/>
  <c r="J35" i="3"/>
  <c r="J36" i="3"/>
  <c r="J38" i="3"/>
  <c r="J40" i="3"/>
  <c r="J43" i="3"/>
  <c r="J44" i="3"/>
  <c r="J45" i="3"/>
  <c r="J47" i="3"/>
  <c r="J48" i="3"/>
  <c r="J49" i="3"/>
  <c r="J50" i="3"/>
  <c r="J51" i="3"/>
  <c r="J52" i="3"/>
  <c r="J54" i="3"/>
  <c r="J55" i="3"/>
  <c r="J56" i="3"/>
  <c r="J57" i="3"/>
  <c r="J58" i="3"/>
  <c r="J59" i="3"/>
  <c r="J60" i="3"/>
  <c r="J61" i="3"/>
  <c r="J62" i="3"/>
  <c r="J64" i="3"/>
  <c r="J66" i="3"/>
  <c r="J67" i="3"/>
  <c r="J68" i="3"/>
  <c r="J69" i="3"/>
  <c r="J70" i="3"/>
  <c r="J75" i="3"/>
  <c r="J91" i="3"/>
  <c r="I96" i="3"/>
  <c r="I90" i="3"/>
  <c r="I88" i="3"/>
  <c r="I80" i="3"/>
  <c r="I79" i="3" s="1"/>
  <c r="I77" i="3"/>
  <c r="I76" i="3" s="1"/>
  <c r="I74" i="3"/>
  <c r="I73" i="3" s="1"/>
  <c r="I65" i="3"/>
  <c r="I63" i="3"/>
  <c r="I53" i="3"/>
  <c r="I46" i="3"/>
  <c r="I42" i="3"/>
  <c r="I39" i="3"/>
  <c r="I37" i="3"/>
  <c r="I34" i="3"/>
  <c r="H83" i="3"/>
  <c r="G83" i="3"/>
  <c r="F90" i="3"/>
  <c r="F85" i="3"/>
  <c r="F77" i="3"/>
  <c r="F76" i="3" s="1"/>
  <c r="F74" i="3"/>
  <c r="F73" i="3" s="1"/>
  <c r="F65" i="3"/>
  <c r="F53" i="3"/>
  <c r="F46" i="3"/>
  <c r="F42" i="3"/>
  <c r="F39" i="3"/>
  <c r="F37" i="3"/>
  <c r="F34" i="3"/>
  <c r="H8" i="5"/>
  <c r="H9" i="5"/>
  <c r="H11" i="5"/>
  <c r="H21" i="5"/>
  <c r="H22" i="5"/>
  <c r="H24" i="5"/>
  <c r="H28" i="5"/>
  <c r="G8" i="5"/>
  <c r="G9" i="5"/>
  <c r="G11" i="5"/>
  <c r="G21" i="5"/>
  <c r="G22" i="5"/>
  <c r="G24" i="5"/>
  <c r="F23" i="5"/>
  <c r="F20" i="5"/>
  <c r="F10" i="5"/>
  <c r="F7" i="5"/>
  <c r="E29" i="5"/>
  <c r="E23" i="5"/>
  <c r="E20" i="5"/>
  <c r="E17" i="5"/>
  <c r="E10" i="5"/>
  <c r="E7" i="5"/>
  <c r="D29" i="5"/>
  <c r="D23" i="5"/>
  <c r="D20" i="5"/>
  <c r="D17" i="5"/>
  <c r="D10" i="5"/>
  <c r="D7" i="5"/>
  <c r="C23" i="5"/>
  <c r="C20" i="5"/>
  <c r="C17" i="5"/>
  <c r="C12" i="5"/>
  <c r="C10" i="5"/>
  <c r="C7" i="5"/>
  <c r="C19" i="5" l="1"/>
  <c r="G23" i="5"/>
  <c r="F19" i="5"/>
  <c r="E19" i="5"/>
  <c r="F41" i="3"/>
  <c r="J63" i="3"/>
  <c r="H24" i="7"/>
  <c r="H23" i="7" s="1"/>
  <c r="H22" i="7" s="1"/>
  <c r="G23" i="7"/>
  <c r="I26" i="7"/>
  <c r="G20" i="5"/>
  <c r="H25" i="5"/>
  <c r="H23" i="5"/>
  <c r="H20" i="5"/>
  <c r="H7" i="5"/>
  <c r="G7" i="5"/>
  <c r="H10" i="5"/>
  <c r="D19" i="5"/>
  <c r="J42" i="3"/>
  <c r="J37" i="3"/>
  <c r="I33" i="3"/>
  <c r="K33" i="3" s="1"/>
  <c r="J34" i="3"/>
  <c r="J90" i="3"/>
  <c r="I87" i="3"/>
  <c r="K87" i="3" s="1"/>
  <c r="J74" i="3"/>
  <c r="H31" i="3"/>
  <c r="K31" i="3" s="1"/>
  <c r="G31" i="3"/>
  <c r="J65" i="3"/>
  <c r="F84" i="3"/>
  <c r="J53" i="3"/>
  <c r="J46" i="3"/>
  <c r="J39" i="3"/>
  <c r="F33" i="3"/>
  <c r="C6" i="5"/>
  <c r="G10" i="5"/>
  <c r="K73" i="3"/>
  <c r="J73" i="3"/>
  <c r="I41" i="3"/>
  <c r="K76" i="3"/>
  <c r="F87" i="3"/>
  <c r="E6" i="5"/>
  <c r="D6" i="5"/>
  <c r="I9" i="7"/>
  <c r="I10" i="7"/>
  <c r="I11" i="7"/>
  <c r="H8" i="8"/>
  <c r="G8" i="8"/>
  <c r="F7" i="8"/>
  <c r="F6" i="8" s="1"/>
  <c r="E7" i="8"/>
  <c r="H7" i="8" s="1"/>
  <c r="D7" i="8"/>
  <c r="D6" i="8" s="1"/>
  <c r="C7" i="8"/>
  <c r="C6" i="8" s="1"/>
  <c r="J18" i="3"/>
  <c r="I22" i="3"/>
  <c r="I21" i="3" s="1"/>
  <c r="F26" i="3"/>
  <c r="F25" i="3" s="1"/>
  <c r="F19" i="3"/>
  <c r="F17" i="3"/>
  <c r="F13" i="3"/>
  <c r="F12" i="3" s="1"/>
  <c r="H21" i="3"/>
  <c r="H10" i="3" s="1"/>
  <c r="G21" i="3"/>
  <c r="F21" i="3"/>
  <c r="L14" i="1"/>
  <c r="L13" i="1"/>
  <c r="L10" i="1"/>
  <c r="L12" i="1" s="1"/>
  <c r="K14" i="1"/>
  <c r="K13" i="1"/>
  <c r="K10" i="1"/>
  <c r="K12" i="1" s="1"/>
  <c r="I15" i="1"/>
  <c r="J15" i="1"/>
  <c r="H15" i="1"/>
  <c r="H12" i="1"/>
  <c r="I12" i="1"/>
  <c r="J12" i="1"/>
  <c r="J16" i="1" s="1"/>
  <c r="G15" i="1"/>
  <c r="G12" i="1"/>
  <c r="I16" i="1" l="1"/>
  <c r="G10" i="3"/>
  <c r="K15" i="1"/>
  <c r="F32" i="3"/>
  <c r="I24" i="7"/>
  <c r="I25" i="7"/>
  <c r="G22" i="7"/>
  <c r="I22" i="7" s="1"/>
  <c r="I23" i="7"/>
  <c r="G7" i="8"/>
  <c r="G6" i="8"/>
  <c r="E6" i="8"/>
  <c r="H6" i="8" s="1"/>
  <c r="I32" i="3"/>
  <c r="K32" i="3" s="1"/>
  <c r="J87" i="3"/>
  <c r="I83" i="3"/>
  <c r="K83" i="3" s="1"/>
  <c r="F83" i="3"/>
  <c r="J33" i="3"/>
  <c r="F16" i="3"/>
  <c r="J16" i="3" s="1"/>
  <c r="J17" i="3"/>
  <c r="L15" i="1"/>
  <c r="G16" i="1"/>
  <c r="G27" i="1" s="1"/>
  <c r="G19" i="5"/>
  <c r="H19" i="5"/>
  <c r="H6" i="5"/>
  <c r="G6" i="5"/>
  <c r="K16" i="3"/>
  <c r="J41" i="3"/>
  <c r="K41" i="3"/>
  <c r="I8" i="7"/>
  <c r="I11" i="3"/>
  <c r="I10" i="3" s="1"/>
  <c r="F11" i="3" l="1"/>
  <c r="J27" i="1"/>
  <c r="K16" i="1"/>
  <c r="J83" i="3"/>
  <c r="I31" i="3"/>
  <c r="F31" i="3"/>
  <c r="J32" i="3"/>
  <c r="K11" i="3"/>
  <c r="J11" i="3" l="1"/>
  <c r="F10" i="3"/>
  <c r="J31" i="3"/>
  <c r="F23" i="7"/>
  <c r="F22" i="7" s="1"/>
</calcChain>
</file>

<file path=xl/sharedStrings.xml><?xml version="1.0" encoding="utf-8"?>
<sst xmlns="http://schemas.openxmlformats.org/spreadsheetml/2006/main" count="355" uniqueCount="176">
  <si>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</si>
  <si>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</si>
  <si>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</si>
  <si>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</si>
  <si>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</si>
  <si>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</si>
  <si>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</si>
  <si>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</si>
  <si>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</si>
  <si>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04 Ekonomski poslovi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</si>
  <si>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</si>
  <si>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</si>
  <si>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</si>
  <si>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</si>
  <si>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</si>
  <si>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</si>
  <si>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</si>
  <si>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</si>
  <si>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</si>
  <si>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</si>
  <si>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</si>
  <si>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</si>
  <si>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</si>
  <si>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</si>
  <si>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</si>
  <si>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</si>
  <si>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</si>
  <si>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</si>
  <si>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</si>
  <si>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</si>
  <si>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</si>
  <si>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</si>
  <si>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</si>
  <si>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</si>
  <si>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</si>
  <si>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</si>
  <si>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</si>
  <si>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</si>
  <si>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</si>
  <si>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</si>
  <si>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</si>
  <si>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</si>
  <si>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</si>
  <si>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</si>
  <si>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</si>
  <si>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</si>
  <si>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</si>
  <si>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</si>
  <si>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</si>
  <si>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</si>
  <si>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</si>
  <si>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</si>
  <si>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</si>
  <si>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</si>
  <si>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</si>
  <si>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</si>
  <si>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</si>
  <si>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</si>
  <si>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</si>
  <si>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</si>
  <si>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</si>
  <si>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</si>
  <si>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</si>
  <si>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</si>
  <si>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</si>
  <si>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</si>
  <si>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</si>
  <si>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IZVORNI PLAN ILI REBALANS N.*</t>
  </si>
  <si>
    <t>IZVRŠENJE FINANCIJSKOG PLANA PRORAČUNSKOG KORISNIKA DRŽAVNOG PRORAČUNA
ZA N. GODINU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</si>
  <si>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</si>
  <si>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</si>
  <si>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</si>
  <si>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</si>
  <si>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OSTVARENJE/IZVRŠENJE 
N-1. 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</si>
  <si>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</si>
  <si>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</si>
  <si>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</si>
  <si>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Prihodi iz proračuna</t>
  </si>
  <si>
    <t>Prihodi iz nadležnog proračuna za financiranje rashoda</t>
  </si>
  <si>
    <t>Plaće za prekovremeni rad</t>
  </si>
  <si>
    <t>Ostali rashodi za zaposlene</t>
  </si>
  <si>
    <t>Doprinosi na plaće</t>
  </si>
  <si>
    <t>Doprinosi za obvezno zdravstveno osiguranje</t>
  </si>
  <si>
    <t>Naknade za prijevoz,za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</si>
  <si>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</si>
  <si>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</si>
  <si>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</si>
  <si>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</si>
  <si>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</si>
  <si>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</si>
  <si>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</si>
  <si>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Službena,radna i zaštitna odjeća i obuća</t>
  </si>
  <si>
    <t>Rashodi za usluge</t>
  </si>
  <si>
    <t>Usluge telefona,pošte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</si>
  <si>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</si>
  <si>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</si>
  <si>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</si>
  <si>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</si>
  <si>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</si>
  <si>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</si>
  <si>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</si>
  <si>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</si>
  <si>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</si>
  <si>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</si>
  <si>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</si>
  <si>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</si>
  <si>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</si>
  <si>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</si>
  <si>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</si>
  <si>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</si>
  <si>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</si>
  <si>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Zatezne kamate</t>
  </si>
  <si>
    <t>Naknade građanima i kućanstvima na temelju osiguranja i druge naknade</t>
  </si>
  <si>
    <t>Naknade za rad predstavničkih i izvršnih tijela i upravnih vijeća</t>
  </si>
  <si>
    <t>Ostale naknade građanima i kućanstvima iz proračuna</t>
  </si>
  <si>
    <t>Naknade građanima i kućanstvima u novcu</t>
  </si>
  <si>
    <t xml:space="preserve">Ostali rashodi </t>
  </si>
  <si>
    <t>Kazne,penali i naknade štete</t>
  </si>
  <si>
    <t>Ostale kazne</t>
  </si>
  <si>
    <t>Nematerijalna imovina</t>
  </si>
  <si>
    <t>Ostala prava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</si>
  <si>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</si>
  <si>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</si>
  <si>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</si>
  <si>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</si>
  <si>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</si>
  <si>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</si>
  <si>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</si>
  <si>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 xml:space="preserve">Instrumenti,uređaji i strojevi </t>
  </si>
  <si>
    <t>Uređaji,strojevi i oprema za ostale namjene</t>
  </si>
  <si>
    <t>Prijevozna sredstva</t>
  </si>
  <si>
    <t>Prijevozna sredstva u  cestovnom prometu</t>
  </si>
  <si>
    <t>Pomoći iz inozemstva(darovnice) i od subjekata unutar općeg proračuna</t>
  </si>
  <si>
    <t>Prijenosi između proračunskih korisnika istog proračuna</t>
  </si>
  <si>
    <t>Tekući prijenosi između proračunskih korisnika istog proračuna</t>
  </si>
  <si>
    <t>Tekući prijenosi između proračunskih korisnika istog proračuna temeljm prijenosa EU sredstava</t>
  </si>
  <si>
    <t>Prihodi od prodaje proizvoda i robe te pruženih usluga i prihodi od donacija te povrati po protestiranim jamstvima</t>
  </si>
  <si>
    <t>Prihodi od pruženih usluga</t>
  </si>
  <si>
    <t>Donacije od pravnih i fizičkih osoba izvan općeg proračuna</t>
  </si>
  <si>
    <t>Tekuće donacije</t>
  </si>
  <si>
    <t>Kazne,upravne mjere i ostali prihodi</t>
  </si>
  <si>
    <t>Ostali prihodi</t>
  </si>
  <si>
    <t>042 Poljoprivreda,šumarstvo,ribarstvo i lov</t>
  </si>
  <si>
    <t>Državna ergela Đakovo i Lipik</t>
  </si>
  <si>
    <t>O6055</t>
  </si>
  <si>
    <t>Opći prihodi i primici</t>
  </si>
  <si>
    <t>Sredstva učešća za pomoći</t>
  </si>
  <si>
    <t>Vlastiti prihodi</t>
  </si>
  <si>
    <t>Donacije</t>
  </si>
  <si>
    <t>5 Pomoći</t>
  </si>
  <si>
    <t>52 Ostale pomoći</t>
  </si>
  <si>
    <t>6 Donacije</t>
  </si>
  <si>
    <t>61 Donacije</t>
  </si>
  <si>
    <t>POLJOPRIVREDA,ŠUMARSTVO,RIBARSTVO I LOVSTVO</t>
  </si>
  <si>
    <t>UPRAVLJANJE POLJOPRIVREDOM,RIBARSTVOM I RURALNIM RAZVOJEM</t>
  </si>
  <si>
    <t>A925001</t>
  </si>
  <si>
    <t>Administracija i upravljanje Državne ergele Đakovo i Lipik</t>
  </si>
  <si>
    <t>,</t>
  </si>
  <si>
    <t>OSTVARENJE/IZVRŠENJE 
01.2024-06.2024.</t>
  </si>
  <si>
    <t>IZVORNI PLAN ILI REBALANS 2025.</t>
  </si>
  <si>
    <t>TEKUĆI PLAN 2025.</t>
  </si>
  <si>
    <t xml:space="preserve"> IZVRŠENJE 
01.2025.-06.2025.</t>
  </si>
  <si>
    <t>OSTVARENJE/IZVRŠENJE 
01.2025.-06.2025.</t>
  </si>
  <si>
    <t>IZVORNI PLAN ILI REBALANS 2026.</t>
  </si>
  <si>
    <t>TEKUĆI PLAN 2026.</t>
  </si>
  <si>
    <t>OSTVARENJE/IZVRŠENJE 01.2026.-06.2026.</t>
  </si>
  <si>
    <t>OSTVARENJE/IZVRŠENJE 
01.2026-06.2026.</t>
  </si>
  <si>
    <t xml:space="preserve"> IZVRŠENJE 
01.2026.-06.2026.</t>
  </si>
  <si>
    <t>TEKUĆI PLAN 2026</t>
  </si>
  <si>
    <t>OSTVARENJE/IZVRŠENJE 
01.2026.-06.2026.</t>
  </si>
  <si>
    <t>54 Pomoći pror.korisnicima temeljem prijenosa sredstava</t>
  </si>
  <si>
    <t>56 Fondovi EU</t>
  </si>
  <si>
    <t>Pomoći iz državnog proračuna kroz nacionalno sufinanciranje EU projekata</t>
  </si>
  <si>
    <t>Europski poljoprivredni jamstveni fond (EAGF)</t>
  </si>
  <si>
    <t>Europski poljoprivredni fond za ruralni razvoj-predfinanciranje iz izvora 11 Opći prihodi i primici</t>
  </si>
  <si>
    <t>50 Pomoći iz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</si>
</sst>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NumberFormat="1" applyFont="1" applyFill="1" applyBorder="1" applyAlignment="1" applyProtection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3" borderId="2" xfId="0" applyNumberFormat="1" applyFont="1" applyFill="1" applyBorder="1" applyAlignment="1" applyProtection="1">
      <alignment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vertical="center"/>
    </xf>
    <xf numFmtId="4" fontId="5" fillId="0" borderId="3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vertical="center" wrapText="1"/>
    </xf>
    <xf numFmtId="4" fontId="5" fillId="0" borderId="3" xfId="0" applyNumberFormat="1" applyFont="1" applyBorder="1" applyAlignment="1">
      <alignment horizontal="right"/>
    </xf>
    <xf numFmtId="4" fontId="8" fillId="3" borderId="3" xfId="0" applyNumberFormat="1" applyFont="1" applyFill="1" applyBorder="1" applyAlignment="1" applyProtection="1">
      <alignment vertical="center"/>
    </xf>
    <xf numFmtId="4" fontId="8" fillId="3" borderId="3" xfId="0" applyNumberFormat="1" applyFont="1" applyFill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horizontal="right" wrapText="1"/>
    </xf>
    <xf numFmtId="4" fontId="4" fillId="3" borderId="3" xfId="0" applyNumberFormat="1" applyFont="1" applyFill="1" applyBorder="1" applyAlignment="1">
      <alignment horizontal="right"/>
    </xf>
    <xf numFmtId="4" fontId="5" fillId="3" borderId="3" xfId="0" quotePrefix="1" applyNumberFormat="1" applyFont="1" applyFill="1" applyBorder="1" applyAlignment="1">
      <alignment horizontal="left" wrapText="1"/>
    </xf>
    <xf numFmtId="4" fontId="5" fillId="3" borderId="3" xfId="0" applyNumberFormat="1" applyFont="1" applyFill="1" applyBorder="1" applyAlignment="1" applyProtection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left" vertical="center" wrapText="1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4" fontId="5" fillId="3" borderId="3" xfId="0" quotePrefix="1" applyNumberFormat="1" applyFont="1" applyFill="1" applyBorder="1" applyAlignment="1">
      <alignment horizontal="right" wrapText="1"/>
    </xf>
    <xf numFmtId="4" fontId="5" fillId="3" borderId="3" xfId="0" applyNumberFormat="1" applyFont="1" applyFill="1" applyBorder="1" applyAlignment="1" applyProtection="1">
      <alignment horizontal="right" vertical="center" wrapText="1"/>
    </xf>
    <xf numFmtId="4" fontId="8" fillId="3" borderId="3" xfId="0" applyNumberFormat="1" applyFont="1" applyFill="1" applyBorder="1" applyAlignment="1" applyProtection="1">
      <alignment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5" fillId="2" borderId="3" xfId="0" applyNumberFormat="1" applyFont="1" applyFill="1" applyBorder="1" applyAlignment="1"/>
    <xf numFmtId="4" fontId="15" fillId="0" borderId="3" xfId="0" applyNumberFormat="1" applyFont="1" applyBorder="1"/>
    <xf numFmtId="4" fontId="16" fillId="0" borderId="3" xfId="0" applyNumberFormat="1" applyFont="1" applyBorder="1"/>
    <xf numFmtId="4" fontId="3" fillId="2" borderId="3" xfId="0" applyNumberFormat="1" applyFont="1" applyFill="1" applyBorder="1" applyAlignment="1"/>
    <xf numFmtId="4" fontId="5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4" fontId="17" fillId="0" borderId="3" xfId="0" applyNumberFormat="1" applyFont="1" applyBorder="1"/>
    <xf numFmtId="4" fontId="1" fillId="0" borderId="3" xfId="0" applyNumberFormat="1" applyFont="1" applyBorder="1"/>
    <xf numFmtId="0" fontId="15" fillId="0" borderId="3" xfId="0" applyFont="1" applyBorder="1"/>
    <xf numFmtId="0" fontId="8" fillId="4" borderId="3" xfId="0" applyNumberFormat="1" applyFont="1" applyFill="1" applyBorder="1" applyAlignment="1" applyProtection="1">
      <alignment horizontal="center" vertical="center" wrapText="1"/>
    </xf>
    <xf numFmtId="4" fontId="8" fillId="4" borderId="3" xfId="0" applyNumberFormat="1" applyFont="1" applyFill="1" applyBorder="1" applyAlignment="1" applyProtection="1">
      <alignment vertical="center" wrapText="1"/>
    </xf>
    <xf numFmtId="4" fontId="1" fillId="4" borderId="3" xfId="0" applyNumberFormat="1" applyFont="1" applyFill="1" applyBorder="1"/>
    <xf numFmtId="4" fontId="8" fillId="4" borderId="3" xfId="0" applyNumberFormat="1" applyFont="1" applyFill="1" applyBorder="1" applyAlignment="1">
      <alignment horizontal="right"/>
    </xf>
    <xf numFmtId="4" fontId="18" fillId="4" borderId="3" xfId="0" applyNumberFormat="1" applyFont="1" applyFill="1" applyBorder="1"/>
    <xf numFmtId="0" fontId="7" fillId="2" borderId="6" xfId="0" applyNumberFormat="1" applyFont="1" applyFill="1" applyBorder="1" applyAlignment="1" applyProtection="1">
      <alignment horizontal="left" vertical="center" wrapText="1" indent="1"/>
    </xf>
    <xf numFmtId="4" fontId="3" fillId="2" borderId="6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 applyProtection="1">
      <alignment horizontal="right" wrapText="1"/>
    </xf>
    <xf numFmtId="4" fontId="17" fillId="0" borderId="6" xfId="0" applyNumberFormat="1" applyFont="1" applyBorder="1"/>
    <xf numFmtId="0" fontId="7" fillId="2" borderId="0" xfId="0" applyNumberFormat="1" applyFont="1" applyFill="1" applyBorder="1" applyAlignment="1" applyProtection="1">
      <alignment horizontal="left" vertical="center" wrapText="1" indent="1"/>
    </xf>
    <xf numFmtId="4" fontId="3" fillId="2" borderId="0" xfId="0" applyNumberFormat="1" applyFont="1" applyFill="1" applyBorder="1" applyAlignment="1">
      <alignment horizontal="right"/>
    </xf>
    <xf numFmtId="4" fontId="3" fillId="2" borderId="0" xfId="0" applyNumberFormat="1" applyFont="1" applyFill="1" applyBorder="1" applyAlignment="1" applyProtection="1">
      <alignment horizontal="right" wrapText="1"/>
    </xf>
    <xf numFmtId="4" fontId="17" fillId="0" borderId="0" xfId="0" applyNumberFormat="1" applyFont="1" applyBorder="1"/>
    <xf numFmtId="0" fontId="6" fillId="2" borderId="0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20" fillId="0" borderId="0" xfId="0" applyFont="1"/>
    <xf numFmtId="0" fontId="22" fillId="0" borderId="0" xfId="0" applyFont="1" applyAlignment="1">
      <alignment wrapText="1"/>
    </xf>
    <xf numFmtId="0" fontId="19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23" fillId="3" borderId="3" xfId="0" applyNumberFormat="1" applyFont="1" applyFill="1" applyBorder="1" applyAlignment="1" applyProtection="1">
      <alignment horizontal="center" vertical="center" wrapText="1"/>
    </xf>
    <xf numFmtId="0" fontId="24" fillId="0" borderId="0" xfId="0" applyFont="1"/>
    <xf numFmtId="0" fontId="8" fillId="2" borderId="4" xfId="0" applyNumberFormat="1" applyFont="1" applyFill="1" applyBorder="1" applyAlignment="1" applyProtection="1">
      <alignment horizontal="left" vertical="center" wrapText="1"/>
    </xf>
    <xf numFmtId="3" fontId="8" fillId="2" borderId="4" xfId="0" applyNumberFormat="1" applyFont="1" applyFill="1" applyBorder="1" applyAlignment="1">
      <alignment horizontal="right"/>
    </xf>
    <xf numFmtId="4" fontId="8" fillId="2" borderId="4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vertical="center" wrapText="1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vertical="top" wrapText="1"/>
    </xf>
    <xf numFmtId="0" fontId="8" fillId="2" borderId="8" xfId="0" applyNumberFormat="1" applyFont="1" applyFill="1" applyBorder="1" applyAlignment="1" applyProtection="1">
      <alignment horizontal="left" vertical="center" wrapText="1"/>
    </xf>
    <xf numFmtId="4" fontId="6" fillId="0" borderId="7" xfId="0" applyNumberFormat="1" applyFont="1" applyBorder="1"/>
    <xf numFmtId="4" fontId="6" fillId="0" borderId="0" xfId="0" applyNumberFormat="1" applyFont="1" applyBorder="1"/>
    <xf numFmtId="0" fontId="6" fillId="2" borderId="8" xfId="0" quotePrefix="1" applyFont="1" applyFill="1" applyBorder="1" applyAlignment="1">
      <alignment horizontal="left" vertical="center"/>
    </xf>
    <xf numFmtId="2" fontId="8" fillId="2" borderId="3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8" fillId="4" borderId="1" xfId="0" applyNumberFormat="1" applyFont="1" applyFill="1" applyBorder="1" applyAlignment="1" applyProtection="1">
      <alignment vertical="center" wrapText="1"/>
    </xf>
    <xf numFmtId="3" fontId="8" fillId="4" borderId="3" xfId="0" applyNumberFormat="1" applyFont="1" applyFill="1" applyBorder="1" applyAlignment="1" applyProtection="1">
      <alignment vertical="center" wrapText="1"/>
    </xf>
    <xf numFmtId="4" fontId="8" fillId="4" borderId="4" xfId="0" applyNumberFormat="1" applyFont="1" applyFill="1" applyBorder="1" applyAlignment="1">
      <alignment horizontal="right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6" fillId="2" borderId="4" xfId="0" quotePrefix="1" applyFont="1" applyFill="1" applyBorder="1" applyAlignment="1">
      <alignment horizontal="left" vertical="center"/>
    </xf>
    <xf numFmtId="0" fontId="6" fillId="2" borderId="3" xfId="0" quotePrefix="1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/>
    </xf>
    <xf numFmtId="0" fontId="7" fillId="2" borderId="3" xfId="0" quotePrefix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right"/>
    </xf>
    <xf numFmtId="0" fontId="8" fillId="2" borderId="4" xfId="0" quotePrefix="1" applyFont="1" applyFill="1" applyBorder="1" applyAlignment="1">
      <alignment horizontal="left" vertical="center"/>
    </xf>
    <xf numFmtId="0" fontId="8" fillId="4" borderId="3" xfId="0" quotePrefix="1" applyFont="1" applyFill="1" applyBorder="1" applyAlignment="1">
      <alignment horizontal="left" vertical="center"/>
    </xf>
    <xf numFmtId="3" fontId="8" fillId="4" borderId="3" xfId="0" applyNumberFormat="1" applyFont="1" applyFill="1" applyBorder="1" applyAlignment="1">
      <alignment horizontal="right"/>
    </xf>
    <xf numFmtId="0" fontId="8" fillId="0" borderId="3" xfId="0" quotePrefix="1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6" fillId="0" borderId="3" xfId="0" quotePrefix="1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left" vertical="center"/>
    </xf>
    <xf numFmtId="0" fontId="8" fillId="0" borderId="4" xfId="0" quotePrefix="1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6" fillId="2" borderId="8" xfId="0" applyNumberFormat="1" applyFont="1" applyFill="1" applyBorder="1" applyAlignment="1" applyProtection="1">
      <alignment horizontal="left" vertical="center" wrapText="1"/>
    </xf>
    <xf numFmtId="4" fontId="8" fillId="2" borderId="3" xfId="0" applyNumberFormat="1" applyFont="1" applyFill="1" applyBorder="1" applyAlignment="1" applyProtection="1">
      <alignment horizontal="right" wrapText="1"/>
    </xf>
    <xf numFmtId="4" fontId="6" fillId="2" borderId="3" xfId="0" applyNumberFormat="1" applyFont="1" applyFill="1" applyBorder="1" applyAlignment="1" applyProtection="1">
      <alignment horizontal="right" wrapText="1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quotePrefix="1" applyFont="1" applyFill="1" applyBorder="1" applyAlignment="1">
      <alignment horizontal="left" vertical="center"/>
    </xf>
    <xf numFmtId="0" fontId="6" fillId="4" borderId="4" xfId="0" quotePrefix="1" applyFont="1" applyFill="1" applyBorder="1" applyAlignment="1">
      <alignment horizontal="center" vertical="center"/>
    </xf>
    <xf numFmtId="4" fontId="8" fillId="4" borderId="3" xfId="0" applyNumberFormat="1" applyFont="1" applyFill="1" applyBorder="1" applyAlignment="1" applyProtection="1">
      <alignment horizontal="right" wrapText="1"/>
    </xf>
    <xf numFmtId="0" fontId="6" fillId="4" borderId="2" xfId="0" quotePrefix="1" applyFont="1" applyFill="1" applyBorder="1" applyAlignment="1">
      <alignment horizontal="center" vertical="center"/>
    </xf>
    <xf numFmtId="0" fontId="20" fillId="0" borderId="0" xfId="0" applyFont="1" applyBorder="1"/>
    <xf numFmtId="4" fontId="8" fillId="2" borderId="0" xfId="0" applyNumberFormat="1" applyFont="1" applyFill="1" applyBorder="1" applyAlignment="1">
      <alignment horizontal="right"/>
    </xf>
    <xf numFmtId="0" fontId="8" fillId="4" borderId="4" xfId="0" applyNumberFormat="1" applyFont="1" applyFill="1" applyBorder="1" applyAlignment="1" applyProtection="1">
      <alignment horizontal="left" vertical="center" wrapText="1"/>
    </xf>
    <xf numFmtId="0" fontId="6" fillId="4" borderId="6" xfId="0" applyNumberFormat="1" applyFont="1" applyFill="1" applyBorder="1" applyAlignment="1" applyProtection="1">
      <alignment vertical="center" wrapText="1"/>
    </xf>
    <xf numFmtId="0" fontId="6" fillId="4" borderId="10" xfId="0" applyNumberFormat="1" applyFont="1" applyFill="1" applyBorder="1" applyAlignment="1" applyProtection="1">
      <alignment vertical="center" wrapText="1"/>
    </xf>
    <xf numFmtId="0" fontId="6" fillId="4" borderId="5" xfId="0" applyNumberFormat="1" applyFont="1" applyFill="1" applyBorder="1" applyAlignment="1" applyProtection="1">
      <alignment vertical="center" wrapText="1"/>
    </xf>
    <xf numFmtId="0" fontId="6" fillId="4" borderId="12" xfId="0" applyNumberFormat="1" applyFont="1" applyFill="1" applyBorder="1" applyAlignment="1" applyProtection="1">
      <alignment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6" fillId="0" borderId="4" xfId="0" quotePrefix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3" fontId="8" fillId="0" borderId="3" xfId="0" applyNumberFormat="1" applyFont="1" applyFill="1" applyBorder="1" applyAlignment="1">
      <alignment horizontal="right"/>
    </xf>
    <xf numFmtId="3" fontId="8" fillId="4" borderId="3" xfId="0" applyNumberFormat="1" applyFont="1" applyFill="1" applyBorder="1" applyAlignment="1">
      <alignment horizontal="right" vertical="center"/>
    </xf>
    <xf numFmtId="4" fontId="8" fillId="0" borderId="3" xfId="0" applyNumberFormat="1" applyFont="1" applyFill="1" applyBorder="1" applyAlignment="1" applyProtection="1">
      <alignment horizontal="right" wrapText="1"/>
    </xf>
    <xf numFmtId="4" fontId="8" fillId="4" borderId="3" xfId="0" applyNumberFormat="1" applyFont="1" applyFill="1" applyBorder="1" applyAlignment="1" applyProtection="1">
      <alignment horizontal="right" vertical="center" wrapText="1"/>
    </xf>
    <xf numFmtId="2" fontId="8" fillId="4" borderId="3" xfId="0" applyNumberFormat="1" applyFont="1" applyFill="1" applyBorder="1" applyAlignment="1">
      <alignment horizontal="right"/>
    </xf>
    <xf numFmtId="4" fontId="8" fillId="4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8" fillId="3" borderId="3" xfId="0" applyNumberFormat="1" applyFont="1" applyFill="1" applyBorder="1" applyAlignment="1" applyProtection="1">
      <alignment horizontal="right" vertical="center" wrapText="1"/>
    </xf>
    <xf numFmtId="4" fontId="8" fillId="3" borderId="3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0" fontId="6" fillId="3" borderId="2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8" fillId="2" borderId="5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1" fillId="2" borderId="0" xfId="0" applyFont="1" applyFill="1" applyAlignment="1">
      <alignment horizontal="center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23" fillId="3" borderId="1" xfId="0" applyNumberFormat="1" applyFont="1" applyFill="1" applyBorder="1" applyAlignment="1" applyProtection="1">
      <alignment horizontal="center" vertical="center" wrapText="1"/>
    </xf>
    <xf numFmtId="0" fontId="23" fillId="3" borderId="2" xfId="0" applyNumberFormat="1" applyFont="1" applyFill="1" applyBorder="1" applyAlignment="1" applyProtection="1">
      <alignment horizontal="center" vertical="center" wrapText="1"/>
    </xf>
    <xf numFmtId="0" fontId="23" fillId="3" borderId="4" xfId="0" applyNumberFormat="1" applyFont="1" applyFill="1" applyBorder="1" applyAlignment="1" applyProtection="1">
      <alignment horizontal="center" vertical="center" wrapText="1"/>
    </xf>
    <xf numFmtId="0" fontId="21" fillId="2" borderId="0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8" fillId="4" borderId="1" xfId="0" quotePrefix="1" applyFont="1" applyFill="1" applyBorder="1" applyAlignment="1">
      <alignment horizontal="left" vertical="center"/>
    </xf>
    <xf numFmtId="0" fontId="8" fillId="4" borderId="2" xfId="0" quotePrefix="1" applyFont="1" applyFill="1" applyBorder="1" applyAlignment="1">
      <alignment horizontal="left" vertical="center"/>
    </xf>
    <xf numFmtId="0" fontId="8" fillId="4" borderId="4" xfId="0" quotePrefix="1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8" fillId="4" borderId="1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8" fillId="4" borderId="4" xfId="0" applyNumberFormat="1" applyFont="1" applyFill="1" applyBorder="1" applyAlignment="1" applyProtection="1">
      <alignment horizontal="left" vertical="center" wrapText="1"/>
    </xf>
    <xf numFmtId="4" fontId="8" fillId="4" borderId="13" xfId="0" applyNumberFormat="1" applyFont="1" applyFill="1" applyBorder="1" applyAlignment="1">
      <alignment horizontal="right" vertical="center"/>
    </xf>
    <xf numFmtId="4" fontId="8" fillId="4" borderId="14" xfId="0" applyNumberFormat="1" applyFont="1" applyFill="1" applyBorder="1" applyAlignment="1">
      <alignment horizontal="right" vertical="center"/>
    </xf>
    <xf numFmtId="0" fontId="8" fillId="4" borderId="9" xfId="0" applyNumberFormat="1" applyFont="1" applyFill="1" applyBorder="1" applyAlignment="1" applyProtection="1">
      <alignment horizontal="left" vertical="center" wrapText="1"/>
    </xf>
    <xf numFmtId="0" fontId="8" fillId="4" borderId="11" xfId="0" applyNumberFormat="1" applyFont="1" applyFill="1" applyBorder="1" applyAlignment="1" applyProtection="1">
      <alignment horizontal="left" vertical="center" wrapText="1"/>
    </xf>
    <xf numFmtId="0" fontId="8" fillId="4" borderId="13" xfId="0" quotePrefix="1" applyFont="1" applyFill="1" applyBorder="1" applyAlignment="1">
      <alignment horizontal="left" vertical="center"/>
    </xf>
    <xf numFmtId="0" fontId="8" fillId="4" borderId="14" xfId="0" quotePrefix="1" applyFont="1" applyFill="1" applyBorder="1" applyAlignment="1">
      <alignment horizontal="left" vertical="center"/>
    </xf>
    <xf numFmtId="3" fontId="8" fillId="4" borderId="13" xfId="0" applyNumberFormat="1" applyFont="1" applyFill="1" applyBorder="1" applyAlignment="1">
      <alignment horizontal="right" vertical="center"/>
    </xf>
    <xf numFmtId="3" fontId="8" fillId="4" borderId="14" xfId="0" applyNumberFormat="1" applyFont="1" applyFill="1" applyBorder="1" applyAlignment="1">
      <alignment horizontal="right" vertical="center"/>
    </xf>
    <xf numFmtId="4" fontId="8" fillId="4" borderId="13" xfId="0" applyNumberFormat="1" applyFont="1" applyFill="1" applyBorder="1" applyAlignment="1" applyProtection="1">
      <alignment horizontal="right" vertical="center" wrapText="1"/>
    </xf>
    <xf numFmtId="4" fontId="8" fillId="4" borderId="14" xfId="0" applyNumberFormat="1" applyFont="1" applyFill="1" applyBorder="1" applyAlignment="1" applyProtection="1">
      <alignment horizontal="right" vertical="center" wrapText="1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6"/>
  <sheetViews>
    <sheetView topLeftCell="A7" zoomScaleNormal="100" workbookViewId="0">
      <selection activeCell="I11" sqref="I11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70" t="s">
        <v>68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26"/>
    </row>
    <row r="2" spans="2:13" ht="18" customHeight="1" x14ac:dyDescent="0.25"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3"/>
    </row>
    <row r="3" spans="2:13" ht="15.75" customHeight="1" x14ac:dyDescent="0.25">
      <c r="B3" s="170" t="s">
        <v>13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25"/>
    </row>
    <row r="4" spans="2:13" ht="18" x14ac:dyDescent="0.25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4"/>
    </row>
    <row r="5" spans="2:13" ht="18" customHeight="1" x14ac:dyDescent="0.25">
      <c r="B5" s="170" t="s">
        <v>58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24"/>
    </row>
    <row r="6" spans="2:13" ht="18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24"/>
    </row>
    <row r="7" spans="2:13" ht="18" customHeight="1" x14ac:dyDescent="0.25">
      <c r="B7" s="187" t="s">
        <v>66</v>
      </c>
      <c r="C7" s="187"/>
      <c r="D7" s="187"/>
      <c r="E7" s="187"/>
      <c r="F7" s="187"/>
      <c r="G7" s="49"/>
      <c r="H7" s="45"/>
      <c r="I7" s="45"/>
      <c r="J7" s="45"/>
      <c r="K7" s="46"/>
      <c r="L7" s="46"/>
    </row>
    <row r="8" spans="2:13" ht="25.5" x14ac:dyDescent="0.25">
      <c r="B8" s="180" t="s">
        <v>8</v>
      </c>
      <c r="C8" s="180"/>
      <c r="D8" s="180"/>
      <c r="E8" s="180"/>
      <c r="F8" s="180"/>
      <c r="G8" s="27" t="s">
        <v>162</v>
      </c>
      <c r="H8" s="27" t="s">
        <v>163</v>
      </c>
      <c r="I8" s="27" t="s">
        <v>164</v>
      </c>
      <c r="J8" s="27" t="s">
        <v>165</v>
      </c>
      <c r="K8" s="27" t="s">
        <v>27</v>
      </c>
      <c r="L8" s="27" t="s">
        <v>56</v>
      </c>
    </row>
    <row r="9" spans="2:13" x14ac:dyDescent="0.25">
      <c r="B9" s="181">
        <v>1</v>
      </c>
      <c r="C9" s="181"/>
      <c r="D9" s="181"/>
      <c r="E9" s="181"/>
      <c r="F9" s="182"/>
      <c r="G9" s="32">
        <v>2</v>
      </c>
      <c r="H9" s="31">
        <v>3</v>
      </c>
      <c r="I9" s="31">
        <v>4</v>
      </c>
      <c r="J9" s="31">
        <v>5</v>
      </c>
      <c r="K9" s="31" t="s">
        <v>39</v>
      </c>
      <c r="L9" s="31" t="s">
        <v>40</v>
      </c>
    </row>
    <row r="10" spans="2:13" x14ac:dyDescent="0.25">
      <c r="B10" s="176" t="s">
        <v>29</v>
      </c>
      <c r="C10" s="177"/>
      <c r="D10" s="177"/>
      <c r="E10" s="177"/>
      <c r="F10" s="178"/>
      <c r="G10" s="50">
        <v>1650731.86</v>
      </c>
      <c r="H10" s="164">
        <v>5431065</v>
      </c>
      <c r="I10" s="164">
        <v>5221719</v>
      </c>
      <c r="J10" s="164">
        <v>2884672.53</v>
      </c>
      <c r="K10" s="51">
        <f>J10/G10*100</f>
        <v>174.75112705463863</v>
      </c>
      <c r="L10" s="51">
        <f>J10/I10*100</f>
        <v>55.243733529130921</v>
      </c>
    </row>
    <row r="11" spans="2:13" x14ac:dyDescent="0.25">
      <c r="B11" s="179" t="s">
        <v>28</v>
      </c>
      <c r="C11" s="178"/>
      <c r="D11" s="178"/>
      <c r="E11" s="178"/>
      <c r="F11" s="178"/>
      <c r="G11" s="50"/>
      <c r="H11" s="165"/>
      <c r="I11" s="165"/>
      <c r="J11" s="165"/>
      <c r="K11" s="51"/>
      <c r="L11" s="51"/>
    </row>
    <row r="12" spans="2:13" x14ac:dyDescent="0.25">
      <c r="B12" s="173" t="s">
        <v>0</v>
      </c>
      <c r="C12" s="174"/>
      <c r="D12" s="174"/>
      <c r="E12" s="174"/>
      <c r="F12" s="175"/>
      <c r="G12" s="55">
        <f>G10</f>
        <v>1650731.86</v>
      </c>
      <c r="H12" s="55">
        <f t="shared" ref="H12:L12" si="0">H10</f>
        <v>5431065</v>
      </c>
      <c r="I12" s="55">
        <f t="shared" si="0"/>
        <v>5221719</v>
      </c>
      <c r="J12" s="55">
        <f t="shared" si="0"/>
        <v>2884672.53</v>
      </c>
      <c r="K12" s="55">
        <f t="shared" si="0"/>
        <v>174.75112705463863</v>
      </c>
      <c r="L12" s="55">
        <f t="shared" si="0"/>
        <v>55.243733529130921</v>
      </c>
    </row>
    <row r="13" spans="2:13" x14ac:dyDescent="0.25">
      <c r="B13" s="186" t="s">
        <v>30</v>
      </c>
      <c r="C13" s="177"/>
      <c r="D13" s="177"/>
      <c r="E13" s="177"/>
      <c r="F13" s="177"/>
      <c r="G13" s="53">
        <v>1288281.5900000001</v>
      </c>
      <c r="H13" s="164">
        <v>2466065</v>
      </c>
      <c r="I13" s="164">
        <v>2406719</v>
      </c>
      <c r="J13" s="164">
        <v>1292221.96</v>
      </c>
      <c r="K13" s="57">
        <f>J13/G13*100</f>
        <v>100.30586247840428</v>
      </c>
      <c r="L13" s="57">
        <f>J13/I13*100</f>
        <v>53.69226569449944</v>
      </c>
    </row>
    <row r="14" spans="2:13" x14ac:dyDescent="0.25">
      <c r="B14" s="184" t="s">
        <v>31</v>
      </c>
      <c r="C14" s="178"/>
      <c r="D14" s="178"/>
      <c r="E14" s="178"/>
      <c r="F14" s="178"/>
      <c r="G14" s="50">
        <v>502242.94</v>
      </c>
      <c r="H14" s="166">
        <v>2965000</v>
      </c>
      <c r="I14" s="166">
        <v>2815000</v>
      </c>
      <c r="J14" s="166">
        <v>1565370.85</v>
      </c>
      <c r="K14" s="57">
        <f>J14/G14*100</f>
        <v>311.6760287362128</v>
      </c>
      <c r="L14" s="57">
        <f>J14/I14*100</f>
        <v>55.608200710479572</v>
      </c>
    </row>
    <row r="15" spans="2:13" x14ac:dyDescent="0.25">
      <c r="B15" s="19" t="s">
        <v>1</v>
      </c>
      <c r="C15" s="43"/>
      <c r="D15" s="43"/>
      <c r="E15" s="43"/>
      <c r="F15" s="43"/>
      <c r="G15" s="55">
        <f>G13+G14</f>
        <v>1790524.53</v>
      </c>
      <c r="H15" s="55">
        <f>H13+H14</f>
        <v>5431065</v>
      </c>
      <c r="I15" s="55">
        <f t="shared" ref="I15:J15" si="1">I13+I14</f>
        <v>5221719</v>
      </c>
      <c r="J15" s="55">
        <f t="shared" si="1"/>
        <v>2857592.81</v>
      </c>
      <c r="K15" s="55">
        <f>J15/G15*100</f>
        <v>159.59528965514926</v>
      </c>
      <c r="L15" s="55">
        <f>J15/I15*100</f>
        <v>54.725135726376692</v>
      </c>
    </row>
    <row r="16" spans="2:13" x14ac:dyDescent="0.25">
      <c r="B16" s="185" t="s">
        <v>2</v>
      </c>
      <c r="C16" s="174"/>
      <c r="D16" s="174"/>
      <c r="E16" s="174"/>
      <c r="F16" s="174"/>
      <c r="G16" s="56">
        <f>G12-G15</f>
        <v>-139792.66999999993</v>
      </c>
      <c r="H16" s="56">
        <f t="shared" ref="H16:J16" si="2">H12-H15</f>
        <v>0</v>
      </c>
      <c r="I16" s="56">
        <f t="shared" si="2"/>
        <v>0</v>
      </c>
      <c r="J16" s="56">
        <f t="shared" si="2"/>
        <v>27079.719999999739</v>
      </c>
      <c r="K16" s="55">
        <f>J16/G16*100</f>
        <v>-19.371344720720874</v>
      </c>
      <c r="L16" s="56"/>
    </row>
    <row r="17" spans="1:49" ht="18" x14ac:dyDescent="0.25"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"/>
    </row>
    <row r="18" spans="1:49" ht="18" customHeight="1" x14ac:dyDescent="0.25">
      <c r="B18" s="193" t="s">
        <v>63</v>
      </c>
      <c r="C18" s="193"/>
      <c r="D18" s="193"/>
      <c r="E18" s="193"/>
      <c r="F18" s="193"/>
      <c r="G18" s="44"/>
      <c r="H18" s="45"/>
      <c r="I18" s="45"/>
      <c r="J18" s="45"/>
      <c r="K18" s="46"/>
      <c r="L18" s="46"/>
      <c r="M18" s="1"/>
    </row>
    <row r="19" spans="1:49" ht="25.5" x14ac:dyDescent="0.25">
      <c r="B19" s="180" t="s">
        <v>8</v>
      </c>
      <c r="C19" s="180"/>
      <c r="D19" s="180"/>
      <c r="E19" s="180"/>
      <c r="F19" s="180"/>
      <c r="G19" s="27" t="s">
        <v>158</v>
      </c>
      <c r="H19" s="2" t="s">
        <v>159</v>
      </c>
      <c r="I19" s="2" t="s">
        <v>160</v>
      </c>
      <c r="J19" s="2" t="s">
        <v>162</v>
      </c>
      <c r="K19" s="2" t="s">
        <v>27</v>
      </c>
      <c r="L19" s="2" t="s">
        <v>56</v>
      </c>
    </row>
    <row r="20" spans="1:49" x14ac:dyDescent="0.25">
      <c r="B20" s="194">
        <v>1</v>
      </c>
      <c r="C20" s="195"/>
      <c r="D20" s="195"/>
      <c r="E20" s="195"/>
      <c r="F20" s="195"/>
      <c r="G20" s="33">
        <v>2</v>
      </c>
      <c r="H20" s="31">
        <v>3</v>
      </c>
      <c r="I20" s="31">
        <v>4</v>
      </c>
      <c r="J20" s="31">
        <v>5</v>
      </c>
      <c r="K20" s="31" t="s">
        <v>39</v>
      </c>
      <c r="L20" s="31" t="s">
        <v>40</v>
      </c>
    </row>
    <row r="21" spans="1:49" ht="15.75" customHeight="1" x14ac:dyDescent="0.25">
      <c r="B21" s="176" t="s">
        <v>32</v>
      </c>
      <c r="C21" s="196"/>
      <c r="D21" s="196"/>
      <c r="E21" s="196"/>
      <c r="F21" s="196"/>
      <c r="G21" s="62">
        <v>0</v>
      </c>
      <c r="H21" s="54">
        <v>0</v>
      </c>
      <c r="I21" s="54">
        <v>0</v>
      </c>
      <c r="J21" s="54">
        <v>0</v>
      </c>
      <c r="K21" s="54"/>
      <c r="L21" s="54"/>
    </row>
    <row r="22" spans="1:49" x14ac:dyDescent="0.25">
      <c r="B22" s="176" t="s">
        <v>33</v>
      </c>
      <c r="C22" s="177"/>
      <c r="D22" s="177"/>
      <c r="E22" s="177"/>
      <c r="F22" s="177"/>
      <c r="G22" s="62">
        <v>0</v>
      </c>
      <c r="H22" s="54">
        <v>0</v>
      </c>
      <c r="I22" s="54">
        <v>0</v>
      </c>
      <c r="J22" s="54">
        <v>0</v>
      </c>
      <c r="K22" s="54"/>
      <c r="L22" s="54"/>
    </row>
    <row r="23" spans="1:49" ht="15" customHeight="1" x14ac:dyDescent="0.25">
      <c r="B23" s="190" t="s">
        <v>57</v>
      </c>
      <c r="C23" s="191"/>
      <c r="D23" s="191"/>
      <c r="E23" s="191"/>
      <c r="F23" s="192"/>
      <c r="G23" s="59"/>
      <c r="H23" s="60"/>
      <c r="I23" s="60"/>
      <c r="J23" s="60"/>
      <c r="K23" s="60"/>
      <c r="L23" s="60"/>
    </row>
    <row r="24" spans="1:49" s="36" customFormat="1" ht="15" customHeight="1" x14ac:dyDescent="0.25">
      <c r="A24"/>
      <c r="B24" s="176" t="s">
        <v>18</v>
      </c>
      <c r="C24" s="177"/>
      <c r="D24" s="177"/>
      <c r="E24" s="177"/>
      <c r="F24" s="177"/>
      <c r="G24" s="53">
        <v>552137.88</v>
      </c>
      <c r="H24" s="54">
        <v>552139</v>
      </c>
      <c r="I24" s="54">
        <v>552139</v>
      </c>
      <c r="J24" s="167">
        <v>590867.79</v>
      </c>
      <c r="K24" s="54"/>
      <c r="L24" s="5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6" customFormat="1" ht="15" customHeight="1" x14ac:dyDescent="0.25">
      <c r="A25"/>
      <c r="B25" s="176" t="s">
        <v>62</v>
      </c>
      <c r="C25" s="177"/>
      <c r="D25" s="177"/>
      <c r="E25" s="177"/>
      <c r="F25" s="177"/>
      <c r="G25" s="53">
        <v>-412345.21</v>
      </c>
      <c r="H25" s="54">
        <v>-552139</v>
      </c>
      <c r="I25" s="54">
        <v>-552139</v>
      </c>
      <c r="J25" s="167">
        <v>-617947.51</v>
      </c>
      <c r="K25" s="54"/>
      <c r="L25" s="54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2" customFormat="1" x14ac:dyDescent="0.25">
      <c r="A26" s="41"/>
      <c r="B26" s="190" t="s">
        <v>64</v>
      </c>
      <c r="C26" s="191"/>
      <c r="D26" s="191"/>
      <c r="E26" s="191"/>
      <c r="F26" s="192"/>
      <c r="G26" s="63">
        <f>G24+G25</f>
        <v>139792.66999999998</v>
      </c>
      <c r="H26" s="64">
        <f>H24+H25</f>
        <v>0</v>
      </c>
      <c r="I26" s="64">
        <f>I24+I25</f>
        <v>0</v>
      </c>
      <c r="J26" s="168">
        <f>J24+J25</f>
        <v>-27079.719999999972</v>
      </c>
      <c r="K26" s="61"/>
      <c r="L26" s="6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</row>
    <row r="27" spans="1:49" ht="15.75" x14ac:dyDescent="0.25">
      <c r="B27" s="183" t="s">
        <v>65</v>
      </c>
      <c r="C27" s="183"/>
      <c r="D27" s="183"/>
      <c r="E27" s="183"/>
      <c r="F27" s="183"/>
      <c r="G27" s="65">
        <f>G16+G26</f>
        <v>0</v>
      </c>
      <c r="H27" s="52">
        <v>0</v>
      </c>
      <c r="I27" s="64">
        <v>0</v>
      </c>
      <c r="J27" s="169">
        <f>J16+J26</f>
        <v>-2.3283064365386963E-10</v>
      </c>
      <c r="K27" s="58"/>
      <c r="L27" s="58"/>
    </row>
    <row r="29" spans="1:49" x14ac:dyDescent="0.2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34"/>
    </row>
    <row r="30" spans="1:49" x14ac:dyDescent="0.25">
      <c r="B30" s="171" t="s">
        <v>71</v>
      </c>
      <c r="C30" s="171"/>
      <c r="D30" s="171"/>
      <c r="E30" s="171"/>
      <c r="F30" s="171"/>
      <c r="G30" s="171"/>
      <c r="H30" s="171"/>
      <c r="I30" s="171"/>
      <c r="J30" s="171"/>
      <c r="K30" s="171"/>
      <c r="L30" s="171"/>
    </row>
    <row r="31" spans="1:49" ht="15" customHeight="1" x14ac:dyDescent="0.25">
      <c r="B31" s="171" t="s">
        <v>72</v>
      </c>
      <c r="C31" s="171"/>
      <c r="D31" s="171"/>
      <c r="E31" s="171"/>
      <c r="F31" s="171"/>
      <c r="G31" s="171"/>
      <c r="H31" s="171"/>
      <c r="I31" s="171"/>
      <c r="J31" s="171"/>
      <c r="K31" s="171"/>
      <c r="L31" s="171"/>
    </row>
    <row r="32" spans="1:49" ht="15" customHeight="1" x14ac:dyDescent="0.25">
      <c r="B32" s="171" t="s">
        <v>74</v>
      </c>
      <c r="C32" s="171"/>
      <c r="D32" s="171"/>
      <c r="E32" s="171"/>
      <c r="F32" s="171"/>
      <c r="G32" s="171"/>
      <c r="H32" s="171"/>
      <c r="I32" s="171"/>
      <c r="J32" s="171"/>
      <c r="K32" s="171"/>
      <c r="L32" s="171"/>
    </row>
    <row r="33" spans="2:12" ht="15" customHeight="1" x14ac:dyDescent="0.25">
      <c r="B33" s="171" t="s">
        <v>75</v>
      </c>
      <c r="C33" s="171"/>
      <c r="D33" s="171"/>
      <c r="E33" s="171"/>
      <c r="F33" s="171"/>
      <c r="G33" s="171"/>
      <c r="H33" s="171"/>
      <c r="I33" s="171"/>
      <c r="J33" s="171"/>
      <c r="K33" s="171"/>
      <c r="L33" s="171"/>
    </row>
    <row r="34" spans="2:12" ht="36.75" customHeight="1" x14ac:dyDescent="0.25"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</row>
    <row r="35" spans="2:12" ht="15" customHeight="1" x14ac:dyDescent="0.25">
      <c r="B35" s="172" t="s">
        <v>76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</row>
    <row r="36" spans="2:12" x14ac:dyDescent="0.25"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</row>
  </sheetData>
  <mergeCells count="31">
    <mergeCell ref="B32:L32"/>
    <mergeCell ref="B2:L2"/>
    <mergeCell ref="B4:L4"/>
    <mergeCell ref="B6:L6"/>
    <mergeCell ref="B17:L17"/>
    <mergeCell ref="B5:L5"/>
    <mergeCell ref="B3:L3"/>
    <mergeCell ref="B26:F26"/>
    <mergeCell ref="B23:F23"/>
    <mergeCell ref="B18:F18"/>
    <mergeCell ref="B24:F24"/>
    <mergeCell ref="B25:F25"/>
    <mergeCell ref="B19:F19"/>
    <mergeCell ref="B20:F20"/>
    <mergeCell ref="B21:F21"/>
    <mergeCell ref="B1:L1"/>
    <mergeCell ref="B33:L34"/>
    <mergeCell ref="B35:L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opLeftCell="A7" zoomScale="90" zoomScaleNormal="90" workbookViewId="0">
      <selection activeCell="H34" sqref="H3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1.42578125" customWidth="1"/>
    <col min="4" max="4" width="8.42578125" customWidth="1"/>
    <col min="5" max="5" width="49.42578125" customWidth="1"/>
    <col min="6" max="7" width="25.28515625" customWidth="1"/>
    <col min="8" max="8" width="31.28515625" customWidth="1"/>
    <col min="9" max="9" width="25.28515625" customWidth="1"/>
    <col min="10" max="11" width="15.7109375" customWidth="1"/>
  </cols>
  <sheetData>
    <row r="1" spans="1:11" ht="18" x14ac:dyDescent="0.25">
      <c r="A1" s="188"/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15.75" customHeight="1" x14ac:dyDescent="0.25">
      <c r="A2" s="170" t="s">
        <v>13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ht="18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5.75" customHeight="1" x14ac:dyDescent="0.25">
      <c r="A4" s="170" t="s">
        <v>60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</row>
    <row r="5" spans="1:11" ht="18" x14ac:dyDescent="0.25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</row>
    <row r="6" spans="1:11" ht="15.75" customHeight="1" x14ac:dyDescent="0.25">
      <c r="A6" s="170" t="s">
        <v>41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</row>
    <row r="7" spans="1:11" ht="18" x14ac:dyDescent="0.25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</row>
    <row r="8" spans="1:11" ht="45" customHeight="1" x14ac:dyDescent="0.25">
      <c r="A8" s="200" t="s">
        <v>8</v>
      </c>
      <c r="B8" s="201"/>
      <c r="C8" s="201"/>
      <c r="D8" s="201"/>
      <c r="E8" s="202"/>
      <c r="F8" s="35" t="s">
        <v>162</v>
      </c>
      <c r="G8" s="35" t="s">
        <v>163</v>
      </c>
      <c r="H8" s="35" t="s">
        <v>164</v>
      </c>
      <c r="I8" s="35" t="s">
        <v>166</v>
      </c>
      <c r="J8" s="35" t="s">
        <v>27</v>
      </c>
      <c r="K8" s="35" t="s">
        <v>56</v>
      </c>
    </row>
    <row r="9" spans="1:11" x14ac:dyDescent="0.25">
      <c r="A9" s="197">
        <v>1</v>
      </c>
      <c r="B9" s="198"/>
      <c r="C9" s="198"/>
      <c r="D9" s="198"/>
      <c r="E9" s="199"/>
      <c r="F9" s="37">
        <v>2</v>
      </c>
      <c r="G9" s="37">
        <v>3</v>
      </c>
      <c r="H9" s="37">
        <v>4</v>
      </c>
      <c r="I9" s="37">
        <v>5</v>
      </c>
      <c r="J9" s="37" t="s">
        <v>39</v>
      </c>
      <c r="K9" s="37" t="s">
        <v>40</v>
      </c>
    </row>
    <row r="10" spans="1:11" x14ac:dyDescent="0.25">
      <c r="A10" s="7"/>
      <c r="B10" s="7"/>
      <c r="C10" s="7"/>
      <c r="D10" s="7"/>
      <c r="E10" s="7" t="s">
        <v>55</v>
      </c>
      <c r="F10" s="72">
        <f>F11</f>
        <v>1650731.8599999999</v>
      </c>
      <c r="G10" s="72">
        <f t="shared" ref="G10:I10" si="0">G11</f>
        <v>5431065</v>
      </c>
      <c r="H10" s="72">
        <f t="shared" si="0"/>
        <v>5221719</v>
      </c>
      <c r="I10" s="72">
        <f t="shared" si="0"/>
        <v>2884672.5300000003</v>
      </c>
      <c r="J10" s="69"/>
      <c r="K10" s="69"/>
    </row>
    <row r="11" spans="1:11" x14ac:dyDescent="0.25">
      <c r="A11" s="7">
        <v>6</v>
      </c>
      <c r="B11" s="7"/>
      <c r="C11" s="7"/>
      <c r="D11" s="7"/>
      <c r="E11" s="7" t="s">
        <v>3</v>
      </c>
      <c r="F11" s="68">
        <f>F12+F16+F21+F25</f>
        <v>1650731.8599999999</v>
      </c>
      <c r="G11" s="68">
        <f>G12+G16+G21+G19</f>
        <v>5431065</v>
      </c>
      <c r="H11" s="68">
        <f>H12+H16+H21+H19</f>
        <v>5221719</v>
      </c>
      <c r="I11" s="68">
        <f>I12+I16+I21</f>
        <v>2884672.5300000003</v>
      </c>
      <c r="J11" s="69">
        <f>I11/F11*100</f>
        <v>174.75112705463869</v>
      </c>
      <c r="K11" s="69">
        <f>I11/H11*100</f>
        <v>55.243733529130935</v>
      </c>
    </row>
    <row r="12" spans="1:11" ht="25.5" x14ac:dyDescent="0.25">
      <c r="A12" s="7"/>
      <c r="B12" s="7">
        <v>63</v>
      </c>
      <c r="C12" s="7"/>
      <c r="D12" s="7"/>
      <c r="E12" s="12" t="s">
        <v>132</v>
      </c>
      <c r="F12" s="68">
        <f>F13</f>
        <v>0</v>
      </c>
      <c r="G12" s="68">
        <v>178150</v>
      </c>
      <c r="H12" s="68">
        <v>178150</v>
      </c>
      <c r="I12" s="68">
        <f>I13</f>
        <v>129456.34</v>
      </c>
      <c r="J12" s="69"/>
      <c r="K12" s="69"/>
    </row>
    <row r="13" spans="1:11" ht="25.5" customHeight="1" x14ac:dyDescent="0.25">
      <c r="A13" s="7"/>
      <c r="B13" s="7"/>
      <c r="C13" s="7">
        <v>639</v>
      </c>
      <c r="D13" s="7"/>
      <c r="E13" s="12" t="s">
        <v>133</v>
      </c>
      <c r="F13" s="68">
        <f>F14+F15</f>
        <v>0</v>
      </c>
      <c r="G13" s="71"/>
      <c r="H13" s="71"/>
      <c r="I13" s="68">
        <f>I15</f>
        <v>129456.34</v>
      </c>
      <c r="J13" s="69"/>
      <c r="K13" s="69"/>
    </row>
    <row r="14" spans="1:11" ht="30.75" customHeight="1" x14ac:dyDescent="0.25">
      <c r="A14" s="7"/>
      <c r="B14" s="7"/>
      <c r="C14" s="7"/>
      <c r="D14" s="12">
        <v>6391</v>
      </c>
      <c r="E14" s="12" t="s">
        <v>134</v>
      </c>
      <c r="F14" s="71"/>
      <c r="G14" s="71"/>
      <c r="H14" s="71"/>
      <c r="I14" s="71"/>
      <c r="J14" s="69"/>
      <c r="K14" s="69"/>
    </row>
    <row r="15" spans="1:11" ht="25.5" x14ac:dyDescent="0.25">
      <c r="A15" s="7"/>
      <c r="B15" s="7"/>
      <c r="C15" s="7"/>
      <c r="D15" s="12">
        <v>6393</v>
      </c>
      <c r="E15" s="12" t="s">
        <v>135</v>
      </c>
      <c r="F15" s="71"/>
      <c r="G15" s="71">
        <v>178150</v>
      </c>
      <c r="H15" s="71">
        <v>178150</v>
      </c>
      <c r="I15" s="71">
        <v>129456.34</v>
      </c>
      <c r="J15" s="69"/>
      <c r="K15" s="69"/>
    </row>
    <row r="16" spans="1:11" ht="43.5" customHeight="1" x14ac:dyDescent="0.25">
      <c r="A16" s="7"/>
      <c r="B16" s="7">
        <v>66</v>
      </c>
      <c r="C16" s="7"/>
      <c r="D16" s="12"/>
      <c r="E16" s="12" t="s">
        <v>136</v>
      </c>
      <c r="F16" s="68">
        <f>F17+F19</f>
        <v>139504.54</v>
      </c>
      <c r="G16" s="68">
        <f>G18</f>
        <v>262252</v>
      </c>
      <c r="H16" s="68">
        <f>H18</f>
        <v>262252</v>
      </c>
      <c r="I16" s="68">
        <f>I17</f>
        <v>85753.86</v>
      </c>
      <c r="J16" s="69">
        <f t="shared" ref="J16:J18" si="1">I16/F16*100</f>
        <v>61.47030053645566</v>
      </c>
      <c r="K16" s="69">
        <f t="shared" ref="K16" si="2">I16/H16*100</f>
        <v>32.699029940667756</v>
      </c>
    </row>
    <row r="17" spans="1:11" ht="27" customHeight="1" x14ac:dyDescent="0.25">
      <c r="A17" s="7"/>
      <c r="B17" s="7"/>
      <c r="C17" s="7">
        <v>661</v>
      </c>
      <c r="D17" s="12"/>
      <c r="E17" s="12" t="s">
        <v>34</v>
      </c>
      <c r="F17" s="68">
        <f>F18</f>
        <v>139504.54</v>
      </c>
      <c r="G17" s="71"/>
      <c r="H17" s="71"/>
      <c r="I17" s="68">
        <f>I18</f>
        <v>85753.86</v>
      </c>
      <c r="J17" s="69">
        <f t="shared" si="1"/>
        <v>61.47030053645566</v>
      </c>
      <c r="K17" s="69"/>
    </row>
    <row r="18" spans="1:11" x14ac:dyDescent="0.25">
      <c r="A18" s="7"/>
      <c r="B18" s="7"/>
      <c r="C18" s="7"/>
      <c r="D18" s="12">
        <v>6615</v>
      </c>
      <c r="E18" s="12" t="s">
        <v>137</v>
      </c>
      <c r="F18" s="71">
        <v>139504.54</v>
      </c>
      <c r="G18" s="71">
        <v>262252</v>
      </c>
      <c r="H18" s="71">
        <v>262252</v>
      </c>
      <c r="I18" s="71">
        <v>85753.86</v>
      </c>
      <c r="J18" s="69">
        <f t="shared" si="1"/>
        <v>61.47030053645566</v>
      </c>
      <c r="K18" s="69"/>
    </row>
    <row r="19" spans="1:11" ht="32.25" customHeight="1" x14ac:dyDescent="0.25">
      <c r="A19" s="7"/>
      <c r="B19" s="7"/>
      <c r="C19" s="7">
        <v>663</v>
      </c>
      <c r="D19" s="12"/>
      <c r="E19" s="12" t="s">
        <v>138</v>
      </c>
      <c r="F19" s="68">
        <f>F20</f>
        <v>0</v>
      </c>
      <c r="G19" s="68">
        <f>G20</f>
        <v>100</v>
      </c>
      <c r="H19" s="68">
        <f>H20</f>
        <v>100</v>
      </c>
      <c r="I19" s="68"/>
      <c r="J19" s="69"/>
      <c r="K19" s="69"/>
    </row>
    <row r="20" spans="1:11" x14ac:dyDescent="0.25">
      <c r="A20" s="7"/>
      <c r="B20" s="7"/>
      <c r="C20" s="7"/>
      <c r="D20" s="12">
        <v>6631</v>
      </c>
      <c r="E20" s="12" t="s">
        <v>139</v>
      </c>
      <c r="F20" s="71"/>
      <c r="G20" s="71">
        <v>100</v>
      </c>
      <c r="H20" s="71">
        <v>100</v>
      </c>
      <c r="I20" s="71"/>
      <c r="J20" s="69"/>
      <c r="K20" s="69"/>
    </row>
    <row r="21" spans="1:11" x14ac:dyDescent="0.25">
      <c r="A21" s="7"/>
      <c r="B21" s="7">
        <v>67</v>
      </c>
      <c r="C21" s="12"/>
      <c r="D21" s="12"/>
      <c r="E21" s="12" t="s">
        <v>77</v>
      </c>
      <c r="F21" s="72">
        <f>F22</f>
        <v>1511227.3199999998</v>
      </c>
      <c r="G21" s="72">
        <f>G22</f>
        <v>4990563</v>
      </c>
      <c r="H21" s="72">
        <f>H22</f>
        <v>4781217</v>
      </c>
      <c r="I21" s="70">
        <f>I22</f>
        <v>2669462.33</v>
      </c>
      <c r="J21" s="69"/>
      <c r="K21" s="69"/>
    </row>
    <row r="22" spans="1:11" x14ac:dyDescent="0.25">
      <c r="A22" s="8"/>
      <c r="B22" s="18"/>
      <c r="C22" s="18">
        <v>671</v>
      </c>
      <c r="D22" s="8"/>
      <c r="E22" s="8" t="s">
        <v>77</v>
      </c>
      <c r="F22" s="72">
        <f>F23+F24</f>
        <v>1511227.3199999998</v>
      </c>
      <c r="G22" s="72">
        <f>G23+G24</f>
        <v>4990563</v>
      </c>
      <c r="H22" s="72">
        <f>H23+H24</f>
        <v>4781217</v>
      </c>
      <c r="I22" s="70">
        <f>I23+I24</f>
        <v>2669462.33</v>
      </c>
      <c r="J22" s="69"/>
      <c r="K22" s="69"/>
    </row>
    <row r="23" spans="1:11" x14ac:dyDescent="0.25">
      <c r="A23" s="8"/>
      <c r="B23" s="18"/>
      <c r="C23" s="8"/>
      <c r="D23" s="8">
        <v>6711</v>
      </c>
      <c r="E23" s="8" t="s">
        <v>78</v>
      </c>
      <c r="F23" s="66">
        <v>1054763.6599999999</v>
      </c>
      <c r="G23" s="66">
        <v>2090563</v>
      </c>
      <c r="H23" s="66">
        <v>2031217</v>
      </c>
      <c r="I23" s="69">
        <v>1123676.3</v>
      </c>
      <c r="J23" s="69"/>
      <c r="K23" s="69"/>
    </row>
    <row r="24" spans="1:11" x14ac:dyDescent="0.25">
      <c r="A24" s="8"/>
      <c r="B24" s="18"/>
      <c r="C24" s="8"/>
      <c r="D24" s="8">
        <v>6712</v>
      </c>
      <c r="E24" s="8" t="s">
        <v>78</v>
      </c>
      <c r="F24" s="66">
        <v>456463.66</v>
      </c>
      <c r="G24" s="66">
        <v>2900000</v>
      </c>
      <c r="H24" s="66">
        <v>2750000</v>
      </c>
      <c r="I24" s="69">
        <v>1545786.03</v>
      </c>
      <c r="J24" s="70"/>
      <c r="K24" s="69"/>
    </row>
    <row r="25" spans="1:11" x14ac:dyDescent="0.25">
      <c r="A25" s="8"/>
      <c r="B25" s="18">
        <v>68</v>
      </c>
      <c r="C25" s="8"/>
      <c r="D25" s="8"/>
      <c r="E25" s="8" t="s">
        <v>140</v>
      </c>
      <c r="F25" s="72">
        <f>F26</f>
        <v>0</v>
      </c>
      <c r="G25" s="66"/>
      <c r="H25" s="66"/>
      <c r="I25" s="69"/>
      <c r="J25" s="70"/>
      <c r="K25" s="69"/>
    </row>
    <row r="26" spans="1:11" x14ac:dyDescent="0.25">
      <c r="A26" s="8"/>
      <c r="B26" s="8"/>
      <c r="C26" s="18">
        <v>683</v>
      </c>
      <c r="D26" s="8"/>
      <c r="E26" s="8" t="s">
        <v>141</v>
      </c>
      <c r="F26" s="72">
        <f>F27</f>
        <v>0</v>
      </c>
      <c r="G26" s="66"/>
      <c r="H26" s="66"/>
      <c r="I26" s="69"/>
      <c r="J26" s="70"/>
      <c r="K26" s="69"/>
    </row>
    <row r="27" spans="1:11" x14ac:dyDescent="0.25">
      <c r="A27" s="8"/>
      <c r="B27" s="8"/>
      <c r="C27" s="9"/>
      <c r="D27" s="8">
        <v>6831</v>
      </c>
      <c r="E27" s="8" t="s">
        <v>141</v>
      </c>
      <c r="F27" s="66"/>
      <c r="G27" s="66"/>
      <c r="H27" s="66"/>
      <c r="I27" s="69"/>
      <c r="J27" s="69"/>
      <c r="K27" s="69"/>
    </row>
    <row r="28" spans="1:11" ht="18" x14ac:dyDescent="0.25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</row>
    <row r="29" spans="1:11" ht="36.75" customHeight="1" x14ac:dyDescent="0.25">
      <c r="A29" s="200" t="s">
        <v>8</v>
      </c>
      <c r="B29" s="201"/>
      <c r="C29" s="201"/>
      <c r="D29" s="201"/>
      <c r="E29" s="202"/>
      <c r="F29" s="35" t="s">
        <v>162</v>
      </c>
      <c r="G29" s="35" t="s">
        <v>163</v>
      </c>
      <c r="H29" s="35" t="s">
        <v>164</v>
      </c>
      <c r="I29" s="35" t="s">
        <v>166</v>
      </c>
      <c r="J29" s="35" t="s">
        <v>27</v>
      </c>
      <c r="K29" s="35" t="s">
        <v>56</v>
      </c>
    </row>
    <row r="30" spans="1:11" x14ac:dyDescent="0.25">
      <c r="A30" s="197">
        <v>1</v>
      </c>
      <c r="B30" s="198"/>
      <c r="C30" s="198"/>
      <c r="D30" s="198"/>
      <c r="E30" s="199"/>
      <c r="F30" s="37">
        <v>2</v>
      </c>
      <c r="G30" s="37">
        <v>3</v>
      </c>
      <c r="H30" s="37">
        <v>4</v>
      </c>
      <c r="I30" s="37">
        <v>5</v>
      </c>
      <c r="J30" s="37" t="s">
        <v>39</v>
      </c>
      <c r="K30" s="37" t="s">
        <v>40</v>
      </c>
    </row>
    <row r="31" spans="1:11" x14ac:dyDescent="0.25">
      <c r="A31" s="7"/>
      <c r="B31" s="7"/>
      <c r="C31" s="7"/>
      <c r="D31" s="7"/>
      <c r="E31" s="7" t="s">
        <v>54</v>
      </c>
      <c r="F31" s="72">
        <f>F32+F83</f>
        <v>1790524.5299999998</v>
      </c>
      <c r="G31" s="72">
        <f>G32+G83</f>
        <v>5431065</v>
      </c>
      <c r="H31" s="72">
        <f>H32+H83</f>
        <v>5221719</v>
      </c>
      <c r="I31" s="70">
        <f>I32+I83</f>
        <v>2857592.81</v>
      </c>
      <c r="J31" s="70">
        <f>I31/F31*100</f>
        <v>159.59528965514929</v>
      </c>
      <c r="K31" s="70">
        <f>I31/H31*100</f>
        <v>54.725135726376692</v>
      </c>
    </row>
    <row r="32" spans="1:11" x14ac:dyDescent="0.25">
      <c r="A32" s="7">
        <v>3</v>
      </c>
      <c r="B32" s="7"/>
      <c r="C32" s="7"/>
      <c r="D32" s="7"/>
      <c r="E32" s="7" t="s">
        <v>4</v>
      </c>
      <c r="F32" s="72">
        <f>F33+F41+F73+F76+F79</f>
        <v>1288281.5899999999</v>
      </c>
      <c r="G32" s="72">
        <f>G33+G41+G73+G76+G79+G77</f>
        <v>2466065</v>
      </c>
      <c r="H32" s="72">
        <f>H33+H41+H73+H76+H79+H77</f>
        <v>2406719</v>
      </c>
      <c r="I32" s="70">
        <f>I33+I41+I73+I76+I79</f>
        <v>1292221.96</v>
      </c>
      <c r="J32" s="69">
        <f t="shared" ref="J32:J91" si="3">I32/F32*100</f>
        <v>100.30586247840428</v>
      </c>
      <c r="K32" s="69">
        <f t="shared" ref="K32:K87" si="4">I32/H32*100</f>
        <v>53.69226569449944</v>
      </c>
    </row>
    <row r="33" spans="1:11" x14ac:dyDescent="0.25">
      <c r="A33" s="7"/>
      <c r="B33" s="12">
        <v>31</v>
      </c>
      <c r="C33" s="12"/>
      <c r="D33" s="12"/>
      <c r="E33" s="12" t="s">
        <v>5</v>
      </c>
      <c r="F33" s="72">
        <f>F34+F37+F39</f>
        <v>715364.67</v>
      </c>
      <c r="G33" s="66">
        <v>1512126</v>
      </c>
      <c r="H33" s="66">
        <v>1452780</v>
      </c>
      <c r="I33" s="70">
        <f>I34+I37+I39</f>
        <v>737640.21</v>
      </c>
      <c r="J33" s="69">
        <f t="shared" si="3"/>
        <v>103.11387197805</v>
      </c>
      <c r="K33" s="69">
        <f t="shared" si="4"/>
        <v>50.774391855614752</v>
      </c>
    </row>
    <row r="34" spans="1:11" x14ac:dyDescent="0.25">
      <c r="A34" s="8"/>
      <c r="B34" s="8"/>
      <c r="C34" s="8">
        <v>311</v>
      </c>
      <c r="D34" s="8"/>
      <c r="E34" s="8" t="s">
        <v>35</v>
      </c>
      <c r="F34" s="72">
        <f>F35+F36</f>
        <v>591040.34</v>
      </c>
      <c r="G34" s="66"/>
      <c r="H34" s="66"/>
      <c r="I34" s="70">
        <f>I35+I36</f>
        <v>607279.65999999992</v>
      </c>
      <c r="J34" s="69">
        <f t="shared" si="3"/>
        <v>102.74758233930359</v>
      </c>
      <c r="K34" s="69"/>
    </row>
    <row r="35" spans="1:11" x14ac:dyDescent="0.25">
      <c r="A35" s="8"/>
      <c r="B35" s="8"/>
      <c r="C35" s="8"/>
      <c r="D35" s="8">
        <v>3111</v>
      </c>
      <c r="E35" s="8" t="s">
        <v>36</v>
      </c>
      <c r="F35" s="66">
        <v>574437.57999999996</v>
      </c>
      <c r="G35" s="66"/>
      <c r="H35" s="66"/>
      <c r="I35" s="69">
        <v>588592.09</v>
      </c>
      <c r="J35" s="69">
        <f t="shared" si="3"/>
        <v>102.46406406767467</v>
      </c>
      <c r="K35" s="69"/>
    </row>
    <row r="36" spans="1:11" x14ac:dyDescent="0.25">
      <c r="A36" s="8"/>
      <c r="B36" s="8"/>
      <c r="C36" s="8"/>
      <c r="D36" s="8">
        <v>3113</v>
      </c>
      <c r="E36" s="8" t="s">
        <v>79</v>
      </c>
      <c r="F36" s="66">
        <v>16602.759999999998</v>
      </c>
      <c r="G36" s="66"/>
      <c r="H36" s="66"/>
      <c r="I36" s="69">
        <v>18687.57</v>
      </c>
      <c r="J36" s="69">
        <f t="shared" si="3"/>
        <v>112.55700859375189</v>
      </c>
      <c r="K36" s="69"/>
    </row>
    <row r="37" spans="1:11" x14ac:dyDescent="0.25">
      <c r="A37" s="8"/>
      <c r="B37" s="8"/>
      <c r="C37" s="8">
        <v>312</v>
      </c>
      <c r="D37" s="8"/>
      <c r="E37" s="8" t="s">
        <v>80</v>
      </c>
      <c r="F37" s="72">
        <f>F38</f>
        <v>26527.67</v>
      </c>
      <c r="G37" s="66"/>
      <c r="H37" s="66"/>
      <c r="I37" s="70">
        <f>I38</f>
        <v>29837.86</v>
      </c>
      <c r="J37" s="69">
        <f t="shared" si="3"/>
        <v>112.47825383835068</v>
      </c>
      <c r="K37" s="69"/>
    </row>
    <row r="38" spans="1:11" x14ac:dyDescent="0.25">
      <c r="A38" s="8"/>
      <c r="B38" s="8"/>
      <c r="C38" s="8"/>
      <c r="D38" s="8">
        <v>3121</v>
      </c>
      <c r="E38" s="8" t="s">
        <v>80</v>
      </c>
      <c r="F38" s="66">
        <v>26527.67</v>
      </c>
      <c r="G38" s="66"/>
      <c r="H38" s="66"/>
      <c r="I38" s="69">
        <v>29837.86</v>
      </c>
      <c r="J38" s="69">
        <f t="shared" si="3"/>
        <v>112.47825383835068</v>
      </c>
      <c r="K38" s="69"/>
    </row>
    <row r="39" spans="1:11" x14ac:dyDescent="0.25">
      <c r="A39" s="8"/>
      <c r="B39" s="8"/>
      <c r="C39" s="8">
        <v>313</v>
      </c>
      <c r="D39" s="8"/>
      <c r="E39" s="8" t="s">
        <v>81</v>
      </c>
      <c r="F39" s="72">
        <f>F40</f>
        <v>97796.66</v>
      </c>
      <c r="G39" s="66"/>
      <c r="H39" s="66"/>
      <c r="I39" s="70">
        <f>I40</f>
        <v>100522.69</v>
      </c>
      <c r="J39" s="69">
        <f t="shared" si="3"/>
        <v>102.78744693325928</v>
      </c>
      <c r="K39" s="69"/>
    </row>
    <row r="40" spans="1:11" x14ac:dyDescent="0.25">
      <c r="A40" s="8"/>
      <c r="B40" s="8"/>
      <c r="C40" s="8"/>
      <c r="D40" s="8">
        <v>3132</v>
      </c>
      <c r="E40" s="8" t="s">
        <v>82</v>
      </c>
      <c r="F40" s="66">
        <v>97796.66</v>
      </c>
      <c r="G40" s="66"/>
      <c r="H40" s="66"/>
      <c r="I40" s="69">
        <v>100522.69</v>
      </c>
      <c r="J40" s="69">
        <f t="shared" si="3"/>
        <v>102.78744693325928</v>
      </c>
      <c r="K40" s="69"/>
    </row>
    <row r="41" spans="1:11" x14ac:dyDescent="0.25">
      <c r="A41" s="8"/>
      <c r="B41" s="8">
        <v>32</v>
      </c>
      <c r="C41" s="9"/>
      <c r="D41" s="9"/>
      <c r="E41" s="8" t="s">
        <v>14</v>
      </c>
      <c r="F41" s="72">
        <f>F42+F46+F53+F63+F65</f>
        <v>572916.73</v>
      </c>
      <c r="G41" s="66">
        <v>951107</v>
      </c>
      <c r="H41" s="66">
        <v>951107</v>
      </c>
      <c r="I41" s="70">
        <f>I42+I46+I53+I63+I65</f>
        <v>554581.75</v>
      </c>
      <c r="J41" s="69">
        <f t="shared" si="3"/>
        <v>96.799712935595366</v>
      </c>
      <c r="K41" s="69">
        <f t="shared" si="4"/>
        <v>58.309080892055256</v>
      </c>
    </row>
    <row r="42" spans="1:11" x14ac:dyDescent="0.25">
      <c r="A42" s="8"/>
      <c r="B42" s="8"/>
      <c r="C42" s="8">
        <v>321</v>
      </c>
      <c r="D42" s="8"/>
      <c r="E42" s="8" t="s">
        <v>37</v>
      </c>
      <c r="F42" s="72">
        <f>F43+F44+F45</f>
        <v>30931.239999999998</v>
      </c>
      <c r="G42" s="66"/>
      <c r="H42" s="66"/>
      <c r="I42" s="70">
        <f>I43+I44+I45</f>
        <v>33949.120000000003</v>
      </c>
      <c r="J42" s="69">
        <f t="shared" si="3"/>
        <v>109.75673784820785</v>
      </c>
      <c r="K42" s="69"/>
    </row>
    <row r="43" spans="1:11" x14ac:dyDescent="0.25">
      <c r="A43" s="8"/>
      <c r="B43" s="18"/>
      <c r="C43" s="8"/>
      <c r="D43" s="8">
        <v>3211</v>
      </c>
      <c r="E43" s="23" t="s">
        <v>38</v>
      </c>
      <c r="F43" s="66">
        <v>3115.1</v>
      </c>
      <c r="G43" s="66"/>
      <c r="H43" s="66"/>
      <c r="I43" s="69">
        <v>4039.86</v>
      </c>
      <c r="J43" s="69">
        <f t="shared" si="3"/>
        <v>129.68636640878304</v>
      </c>
      <c r="K43" s="69"/>
    </row>
    <row r="44" spans="1:11" x14ac:dyDescent="0.25">
      <c r="A44" s="8"/>
      <c r="B44" s="18"/>
      <c r="C44" s="9"/>
      <c r="D44" s="8">
        <v>3212</v>
      </c>
      <c r="E44" s="8" t="s">
        <v>83</v>
      </c>
      <c r="F44" s="66">
        <v>26901.14</v>
      </c>
      <c r="G44" s="66"/>
      <c r="H44" s="66"/>
      <c r="I44" s="69">
        <v>26739.06</v>
      </c>
      <c r="J44" s="69">
        <f t="shared" si="3"/>
        <v>99.397497652515852</v>
      </c>
      <c r="K44" s="69"/>
    </row>
    <row r="45" spans="1:11" x14ac:dyDescent="0.25">
      <c r="A45" s="8"/>
      <c r="B45" s="18"/>
      <c r="C45" s="9"/>
      <c r="D45" s="8">
        <v>3213</v>
      </c>
      <c r="E45" s="8" t="s">
        <v>84</v>
      </c>
      <c r="F45" s="66">
        <v>915</v>
      </c>
      <c r="G45" s="66"/>
      <c r="H45" s="66"/>
      <c r="I45" s="69">
        <v>3170.2</v>
      </c>
      <c r="J45" s="69">
        <f t="shared" si="3"/>
        <v>346.46994535519127</v>
      </c>
      <c r="K45" s="69"/>
    </row>
    <row r="46" spans="1:11" x14ac:dyDescent="0.25">
      <c r="A46" s="8"/>
      <c r="B46" s="18"/>
      <c r="C46" s="8">
        <v>322</v>
      </c>
      <c r="D46" s="8"/>
      <c r="E46" s="8" t="s">
        <v>85</v>
      </c>
      <c r="F46" s="72">
        <f>F47+F48+F49+F50+F51+F52</f>
        <v>286749.48000000004</v>
      </c>
      <c r="G46" s="66"/>
      <c r="H46" s="66"/>
      <c r="I46" s="70">
        <f>I47+I48+I49+I50+I51+I52</f>
        <v>265087.8</v>
      </c>
      <c r="J46" s="69">
        <f t="shared" si="3"/>
        <v>92.445782290520611</v>
      </c>
      <c r="K46" s="69"/>
    </row>
    <row r="47" spans="1:11" x14ac:dyDescent="0.25">
      <c r="A47" s="8"/>
      <c r="B47" s="18"/>
      <c r="C47" s="9"/>
      <c r="D47" s="8">
        <v>3221</v>
      </c>
      <c r="E47" s="8" t="s">
        <v>86</v>
      </c>
      <c r="F47" s="66">
        <v>7565.43</v>
      </c>
      <c r="G47" s="66"/>
      <c r="H47" s="66"/>
      <c r="I47" s="69">
        <v>10959.47</v>
      </c>
      <c r="J47" s="69">
        <f t="shared" si="3"/>
        <v>144.86248633587252</v>
      </c>
      <c r="K47" s="69"/>
    </row>
    <row r="48" spans="1:11" x14ac:dyDescent="0.25">
      <c r="A48" s="8"/>
      <c r="B48" s="18"/>
      <c r="C48" s="9"/>
      <c r="D48" s="8">
        <v>3222</v>
      </c>
      <c r="E48" s="8" t="s">
        <v>87</v>
      </c>
      <c r="F48" s="66">
        <v>144715.35</v>
      </c>
      <c r="G48" s="66"/>
      <c r="H48" s="66"/>
      <c r="I48" s="69">
        <v>159299.62</v>
      </c>
      <c r="J48" s="69">
        <f t="shared" si="3"/>
        <v>110.07790120398423</v>
      </c>
      <c r="K48" s="69"/>
    </row>
    <row r="49" spans="1:11" x14ac:dyDescent="0.25">
      <c r="A49" s="8"/>
      <c r="B49" s="18"/>
      <c r="C49" s="9"/>
      <c r="D49" s="8">
        <v>3223</v>
      </c>
      <c r="E49" s="8" t="s">
        <v>88</v>
      </c>
      <c r="F49" s="66">
        <v>31356.93</v>
      </c>
      <c r="G49" s="66"/>
      <c r="H49" s="66"/>
      <c r="I49" s="69">
        <v>40146.980000000003</v>
      </c>
      <c r="J49" s="69">
        <f t="shared" si="3"/>
        <v>128.03224040108518</v>
      </c>
      <c r="K49" s="69"/>
    </row>
    <row r="50" spans="1:11" x14ac:dyDescent="0.25">
      <c r="A50" s="8"/>
      <c r="B50" s="18"/>
      <c r="C50" s="9"/>
      <c r="D50" s="8">
        <v>3224</v>
      </c>
      <c r="E50" s="8" t="s">
        <v>89</v>
      </c>
      <c r="F50" s="66">
        <v>89966.56</v>
      </c>
      <c r="G50" s="66"/>
      <c r="H50" s="66"/>
      <c r="I50" s="69">
        <v>37405.26</v>
      </c>
      <c r="J50" s="69">
        <f t="shared" si="3"/>
        <v>41.576848108897352</v>
      </c>
      <c r="K50" s="69"/>
    </row>
    <row r="51" spans="1:11" x14ac:dyDescent="0.25">
      <c r="A51" s="8"/>
      <c r="B51" s="18"/>
      <c r="C51" s="9"/>
      <c r="D51" s="8">
        <v>3225</v>
      </c>
      <c r="E51" s="8" t="s">
        <v>90</v>
      </c>
      <c r="F51" s="66">
        <v>6303.15</v>
      </c>
      <c r="G51" s="66"/>
      <c r="H51" s="66"/>
      <c r="I51" s="69">
        <v>6982.37</v>
      </c>
      <c r="J51" s="69">
        <f t="shared" si="3"/>
        <v>110.77588190031969</v>
      </c>
      <c r="K51" s="69"/>
    </row>
    <row r="52" spans="1:11" x14ac:dyDescent="0.25">
      <c r="A52" s="8"/>
      <c r="B52" s="18"/>
      <c r="C52" s="9"/>
      <c r="D52" s="8">
        <v>3227</v>
      </c>
      <c r="E52" s="8" t="s">
        <v>91</v>
      </c>
      <c r="F52" s="66">
        <v>6842.06</v>
      </c>
      <c r="G52" s="66"/>
      <c r="H52" s="66"/>
      <c r="I52" s="69">
        <v>10294.1</v>
      </c>
      <c r="J52" s="69">
        <f t="shared" si="3"/>
        <v>150.45322607518787</v>
      </c>
      <c r="K52" s="69"/>
    </row>
    <row r="53" spans="1:11" x14ac:dyDescent="0.25">
      <c r="A53" s="8"/>
      <c r="B53" s="18"/>
      <c r="C53" s="8">
        <v>323</v>
      </c>
      <c r="D53" s="8"/>
      <c r="E53" s="8" t="s">
        <v>92</v>
      </c>
      <c r="F53" s="72">
        <f>F54+F55+F56+F57+F58+F59+F60+F61+F62</f>
        <v>198058.88999999998</v>
      </c>
      <c r="G53" s="66"/>
      <c r="H53" s="66"/>
      <c r="I53" s="70">
        <f>I54+I55+I56+I57+I58+I59+I60+I61+I62</f>
        <v>195879.25</v>
      </c>
      <c r="J53" s="69">
        <f t="shared" si="3"/>
        <v>98.899499032838165</v>
      </c>
      <c r="K53" s="69"/>
    </row>
    <row r="54" spans="1:11" x14ac:dyDescent="0.25">
      <c r="A54" s="8"/>
      <c r="B54" s="18"/>
      <c r="C54" s="8"/>
      <c r="D54" s="8">
        <v>3231</v>
      </c>
      <c r="E54" s="8" t="s">
        <v>93</v>
      </c>
      <c r="F54" s="66">
        <v>9425.84</v>
      </c>
      <c r="G54" s="66"/>
      <c r="H54" s="66"/>
      <c r="I54" s="69">
        <v>5910.28</v>
      </c>
      <c r="J54" s="69">
        <f t="shared" si="3"/>
        <v>62.702952734186027</v>
      </c>
      <c r="K54" s="69"/>
    </row>
    <row r="55" spans="1:11" x14ac:dyDescent="0.25">
      <c r="A55" s="8"/>
      <c r="B55" s="18"/>
      <c r="C55" s="8"/>
      <c r="D55" s="8">
        <v>3232</v>
      </c>
      <c r="E55" s="8" t="s">
        <v>94</v>
      </c>
      <c r="F55" s="66">
        <v>25279</v>
      </c>
      <c r="G55" s="66"/>
      <c r="H55" s="66"/>
      <c r="I55" s="69">
        <v>31526.09</v>
      </c>
      <c r="J55" s="69">
        <f t="shared" si="3"/>
        <v>124.7125677439772</v>
      </c>
      <c r="K55" s="69"/>
    </row>
    <row r="56" spans="1:11" x14ac:dyDescent="0.25">
      <c r="A56" s="8"/>
      <c r="B56" s="18"/>
      <c r="C56" s="8"/>
      <c r="D56" s="8">
        <v>3233</v>
      </c>
      <c r="E56" s="8" t="s">
        <v>95</v>
      </c>
      <c r="F56" s="66">
        <v>560.5</v>
      </c>
      <c r="G56" s="66"/>
      <c r="H56" s="66"/>
      <c r="I56" s="69">
        <v>938.5</v>
      </c>
      <c r="J56" s="69">
        <f t="shared" si="3"/>
        <v>167.43978590544157</v>
      </c>
      <c r="K56" s="69"/>
    </row>
    <row r="57" spans="1:11" x14ac:dyDescent="0.25">
      <c r="A57" s="8"/>
      <c r="B57" s="18"/>
      <c r="C57" s="8"/>
      <c r="D57" s="8">
        <v>3234</v>
      </c>
      <c r="E57" s="8" t="s">
        <v>96</v>
      </c>
      <c r="F57" s="66">
        <v>14178.66</v>
      </c>
      <c r="G57" s="66"/>
      <c r="H57" s="66"/>
      <c r="I57" s="69">
        <v>43810.1</v>
      </c>
      <c r="J57" s="69">
        <f t="shared" si="3"/>
        <v>308.98618064048367</v>
      </c>
      <c r="K57" s="69"/>
    </row>
    <row r="58" spans="1:11" x14ac:dyDescent="0.25">
      <c r="A58" s="8"/>
      <c r="B58" s="18"/>
      <c r="C58" s="8"/>
      <c r="D58" s="8">
        <v>3235</v>
      </c>
      <c r="E58" s="8" t="s">
        <v>97</v>
      </c>
      <c r="F58" s="66">
        <v>29600.53</v>
      </c>
      <c r="G58" s="66"/>
      <c r="H58" s="66"/>
      <c r="I58" s="69">
        <v>37937.97</v>
      </c>
      <c r="J58" s="69">
        <f t="shared" si="3"/>
        <v>128.16652269401933</v>
      </c>
      <c r="K58" s="69"/>
    </row>
    <row r="59" spans="1:11" x14ac:dyDescent="0.25">
      <c r="A59" s="8"/>
      <c r="B59" s="18"/>
      <c r="C59" s="8"/>
      <c r="D59" s="8">
        <v>3236</v>
      </c>
      <c r="E59" s="8" t="s">
        <v>98</v>
      </c>
      <c r="F59" s="66">
        <v>48537.440000000002</v>
      </c>
      <c r="G59" s="66"/>
      <c r="H59" s="66"/>
      <c r="I59" s="69">
        <v>33047.15</v>
      </c>
      <c r="J59" s="69">
        <f t="shared" si="3"/>
        <v>68.085894105663584</v>
      </c>
      <c r="K59" s="69"/>
    </row>
    <row r="60" spans="1:11" x14ac:dyDescent="0.25">
      <c r="A60" s="8"/>
      <c r="B60" s="18"/>
      <c r="C60" s="8"/>
      <c r="D60" s="8">
        <v>3237</v>
      </c>
      <c r="E60" s="8" t="s">
        <v>99</v>
      </c>
      <c r="F60" s="66">
        <v>56831.66</v>
      </c>
      <c r="G60" s="66"/>
      <c r="H60" s="66"/>
      <c r="I60" s="69">
        <v>12926.33</v>
      </c>
      <c r="J60" s="69">
        <f t="shared" si="3"/>
        <v>22.744945335047401</v>
      </c>
      <c r="K60" s="69"/>
    </row>
    <row r="61" spans="1:11" x14ac:dyDescent="0.25">
      <c r="A61" s="8"/>
      <c r="B61" s="18"/>
      <c r="C61" s="8"/>
      <c r="D61" s="8">
        <v>3238</v>
      </c>
      <c r="E61" s="8" t="s">
        <v>100</v>
      </c>
      <c r="F61" s="66">
        <v>5972.58</v>
      </c>
      <c r="G61" s="66"/>
      <c r="H61" s="66"/>
      <c r="I61" s="69">
        <v>5802.5</v>
      </c>
      <c r="J61" s="69">
        <f t="shared" si="3"/>
        <v>97.152319433142793</v>
      </c>
      <c r="K61" s="69"/>
    </row>
    <row r="62" spans="1:11" x14ac:dyDescent="0.25">
      <c r="A62" s="8"/>
      <c r="B62" s="18"/>
      <c r="C62" s="8"/>
      <c r="D62" s="8">
        <v>3239</v>
      </c>
      <c r="E62" s="8" t="s">
        <v>101</v>
      </c>
      <c r="F62" s="66">
        <v>7672.68</v>
      </c>
      <c r="G62" s="66"/>
      <c r="H62" s="66"/>
      <c r="I62" s="69">
        <v>23980.33</v>
      </c>
      <c r="J62" s="69">
        <f t="shared" si="3"/>
        <v>312.54177158437471</v>
      </c>
      <c r="K62" s="69"/>
    </row>
    <row r="63" spans="1:11" x14ac:dyDescent="0.25">
      <c r="A63" s="8"/>
      <c r="B63" s="18"/>
      <c r="C63" s="8">
        <v>324</v>
      </c>
      <c r="D63" s="8"/>
      <c r="E63" s="8" t="s">
        <v>102</v>
      </c>
      <c r="F63" s="72">
        <f>F64</f>
        <v>3731.58</v>
      </c>
      <c r="G63" s="66"/>
      <c r="H63" s="66"/>
      <c r="I63" s="70">
        <f>I64</f>
        <v>3731.58</v>
      </c>
      <c r="J63" s="69">
        <f t="shared" si="3"/>
        <v>100</v>
      </c>
      <c r="K63" s="69"/>
    </row>
    <row r="64" spans="1:11" x14ac:dyDescent="0.25">
      <c r="A64" s="8"/>
      <c r="B64" s="18"/>
      <c r="C64" s="8"/>
      <c r="D64" s="8">
        <v>3241</v>
      </c>
      <c r="E64" s="8" t="s">
        <v>102</v>
      </c>
      <c r="F64" s="66">
        <v>3731.58</v>
      </c>
      <c r="G64" s="66"/>
      <c r="H64" s="66"/>
      <c r="I64" s="69">
        <v>3731.58</v>
      </c>
      <c r="J64" s="69">
        <f t="shared" si="3"/>
        <v>100</v>
      </c>
      <c r="K64" s="69"/>
    </row>
    <row r="65" spans="1:11" x14ac:dyDescent="0.25">
      <c r="A65" s="8"/>
      <c r="B65" s="18"/>
      <c r="C65" s="8">
        <v>329</v>
      </c>
      <c r="D65" s="8"/>
      <c r="E65" s="8" t="s">
        <v>103</v>
      </c>
      <c r="F65" s="72">
        <f>F66+F67+F68+F69+F70+F71+F72</f>
        <v>53445.54</v>
      </c>
      <c r="G65" s="66"/>
      <c r="H65" s="66"/>
      <c r="I65" s="70">
        <f>I66+I67+I68+I69+I70+I71+I72</f>
        <v>55934</v>
      </c>
      <c r="J65" s="69">
        <f t="shared" si="3"/>
        <v>104.65606671763443</v>
      </c>
      <c r="K65" s="69"/>
    </row>
    <row r="66" spans="1:11" ht="25.5" x14ac:dyDescent="0.25">
      <c r="A66" s="8"/>
      <c r="B66" s="18"/>
      <c r="C66" s="8"/>
      <c r="D66" s="8">
        <v>3291</v>
      </c>
      <c r="E66" s="23" t="s">
        <v>113</v>
      </c>
      <c r="F66" s="66">
        <v>11988.7</v>
      </c>
      <c r="G66" s="66"/>
      <c r="H66" s="66"/>
      <c r="I66" s="69">
        <v>12176.54</v>
      </c>
      <c r="J66" s="69">
        <f t="shared" si="3"/>
        <v>101.56680874490145</v>
      </c>
      <c r="K66" s="69"/>
    </row>
    <row r="67" spans="1:11" x14ac:dyDescent="0.25">
      <c r="A67" s="8"/>
      <c r="B67" s="18"/>
      <c r="C67" s="8"/>
      <c r="D67" s="8">
        <v>3292</v>
      </c>
      <c r="E67" s="8" t="s">
        <v>104</v>
      </c>
      <c r="F67" s="66">
        <v>34064.29</v>
      </c>
      <c r="G67" s="66"/>
      <c r="H67" s="66"/>
      <c r="I67" s="69">
        <v>36446.94</v>
      </c>
      <c r="J67" s="69">
        <f t="shared" si="3"/>
        <v>106.99456821204845</v>
      </c>
      <c r="K67" s="69"/>
    </row>
    <row r="68" spans="1:11" x14ac:dyDescent="0.25">
      <c r="A68" s="8"/>
      <c r="B68" s="18"/>
      <c r="C68" s="8"/>
      <c r="D68" s="8">
        <v>3293</v>
      </c>
      <c r="E68" s="8" t="s">
        <v>105</v>
      </c>
      <c r="F68" s="66">
        <v>1151.5999999999999</v>
      </c>
      <c r="G68" s="66"/>
      <c r="H68" s="66"/>
      <c r="I68" s="69">
        <v>713.61</v>
      </c>
      <c r="J68" s="69">
        <f t="shared" si="3"/>
        <v>61.966828759986115</v>
      </c>
      <c r="K68" s="69"/>
    </row>
    <row r="69" spans="1:11" x14ac:dyDescent="0.25">
      <c r="A69" s="8"/>
      <c r="B69" s="18"/>
      <c r="C69" s="8"/>
      <c r="D69" s="8">
        <v>3294</v>
      </c>
      <c r="E69" s="8" t="s">
        <v>106</v>
      </c>
      <c r="F69" s="66">
        <v>3097</v>
      </c>
      <c r="G69" s="66"/>
      <c r="H69" s="66"/>
      <c r="I69" s="69">
        <v>4185.67</v>
      </c>
      <c r="J69" s="69">
        <f t="shared" si="3"/>
        <v>135.15240555376172</v>
      </c>
      <c r="K69" s="69"/>
    </row>
    <row r="70" spans="1:11" x14ac:dyDescent="0.25">
      <c r="A70" s="8"/>
      <c r="B70" s="18"/>
      <c r="C70" s="8"/>
      <c r="D70" s="8">
        <v>3295</v>
      </c>
      <c r="E70" s="8" t="s">
        <v>107</v>
      </c>
      <c r="F70" s="66">
        <v>3143.95</v>
      </c>
      <c r="G70" s="66"/>
      <c r="H70" s="66"/>
      <c r="I70" s="69">
        <v>2351.2399999999998</v>
      </c>
      <c r="J70" s="69">
        <f t="shared" si="3"/>
        <v>74.786176624946322</v>
      </c>
      <c r="K70" s="69"/>
    </row>
    <row r="71" spans="1:11" x14ac:dyDescent="0.25">
      <c r="A71" s="8"/>
      <c r="B71" s="18"/>
      <c r="C71" s="8"/>
      <c r="D71" s="8">
        <v>3296</v>
      </c>
      <c r="E71" s="8" t="s">
        <v>108</v>
      </c>
      <c r="F71" s="66"/>
      <c r="G71" s="66"/>
      <c r="H71" s="66"/>
      <c r="I71" s="69">
        <v>60</v>
      </c>
      <c r="J71" s="69"/>
      <c r="K71" s="69"/>
    </row>
    <row r="72" spans="1:11" x14ac:dyDescent="0.25">
      <c r="A72" s="8"/>
      <c r="B72" s="18"/>
      <c r="C72" s="9"/>
      <c r="D72" s="8">
        <v>3299</v>
      </c>
      <c r="E72" s="8" t="s">
        <v>103</v>
      </c>
      <c r="F72" s="66"/>
      <c r="G72" s="66"/>
      <c r="H72" s="66"/>
      <c r="I72" s="69"/>
      <c r="J72" s="69"/>
      <c r="K72" s="69"/>
    </row>
    <row r="73" spans="1:11" x14ac:dyDescent="0.25">
      <c r="A73" s="8"/>
      <c r="B73" s="18">
        <v>34</v>
      </c>
      <c r="C73" s="9"/>
      <c r="D73" s="8"/>
      <c r="E73" s="8" t="s">
        <v>109</v>
      </c>
      <c r="F73" s="72">
        <f>F74</f>
        <v>0.19</v>
      </c>
      <c r="G73" s="66">
        <v>132</v>
      </c>
      <c r="H73" s="66">
        <v>132</v>
      </c>
      <c r="I73" s="70">
        <f>I74</f>
        <v>0</v>
      </c>
      <c r="J73" s="69">
        <f t="shared" si="3"/>
        <v>0</v>
      </c>
      <c r="K73" s="69">
        <f t="shared" si="4"/>
        <v>0</v>
      </c>
    </row>
    <row r="74" spans="1:11" x14ac:dyDescent="0.25">
      <c r="A74" s="8"/>
      <c r="B74" s="18"/>
      <c r="C74" s="8">
        <v>343</v>
      </c>
      <c r="D74" s="8"/>
      <c r="E74" s="8" t="s">
        <v>110</v>
      </c>
      <c r="F74" s="72">
        <f>F75</f>
        <v>0.19</v>
      </c>
      <c r="G74" s="66"/>
      <c r="H74" s="66"/>
      <c r="I74" s="70">
        <f>I75</f>
        <v>0</v>
      </c>
      <c r="J74" s="69">
        <f t="shared" si="3"/>
        <v>0</v>
      </c>
      <c r="K74" s="69"/>
    </row>
    <row r="75" spans="1:11" x14ac:dyDescent="0.25">
      <c r="A75" s="8"/>
      <c r="B75" s="18"/>
      <c r="C75" s="8"/>
      <c r="D75" s="8">
        <v>3433</v>
      </c>
      <c r="E75" s="8" t="s">
        <v>111</v>
      </c>
      <c r="F75" s="66">
        <v>0.19</v>
      </c>
      <c r="G75" s="66"/>
      <c r="H75" s="66"/>
      <c r="I75" s="69"/>
      <c r="J75" s="69">
        <f t="shared" si="3"/>
        <v>0</v>
      </c>
      <c r="K75" s="69"/>
    </row>
    <row r="76" spans="1:11" ht="25.5" x14ac:dyDescent="0.25">
      <c r="A76" s="8"/>
      <c r="B76" s="18">
        <v>37</v>
      </c>
      <c r="C76" s="8"/>
      <c r="D76" s="8"/>
      <c r="E76" s="23" t="s">
        <v>112</v>
      </c>
      <c r="F76" s="72">
        <f>F77</f>
        <v>0</v>
      </c>
      <c r="G76" s="66">
        <v>2500</v>
      </c>
      <c r="H76" s="66">
        <v>2500</v>
      </c>
      <c r="I76" s="70">
        <f>I77</f>
        <v>0</v>
      </c>
      <c r="J76" s="69"/>
      <c r="K76" s="69">
        <f t="shared" si="4"/>
        <v>0</v>
      </c>
    </row>
    <row r="77" spans="1:11" x14ac:dyDescent="0.25">
      <c r="A77" s="8"/>
      <c r="B77" s="18"/>
      <c r="C77" s="8">
        <v>372</v>
      </c>
      <c r="D77" s="8"/>
      <c r="E77" s="8" t="s">
        <v>114</v>
      </c>
      <c r="F77" s="72">
        <f>F78</f>
        <v>0</v>
      </c>
      <c r="G77" s="66">
        <v>200</v>
      </c>
      <c r="H77" s="66">
        <v>200</v>
      </c>
      <c r="I77" s="70">
        <f>I78</f>
        <v>0</v>
      </c>
      <c r="J77" s="69"/>
      <c r="K77" s="69"/>
    </row>
    <row r="78" spans="1:11" x14ac:dyDescent="0.25">
      <c r="A78" s="8"/>
      <c r="B78" s="18"/>
      <c r="C78" s="8"/>
      <c r="D78" s="8">
        <v>3721</v>
      </c>
      <c r="E78" s="8" t="s">
        <v>115</v>
      </c>
      <c r="F78" s="66"/>
      <c r="G78" s="66"/>
      <c r="H78" s="66"/>
      <c r="I78" s="69"/>
      <c r="J78" s="69"/>
      <c r="K78" s="69"/>
    </row>
    <row r="79" spans="1:11" x14ac:dyDescent="0.25">
      <c r="A79" s="8"/>
      <c r="B79" s="18">
        <v>38</v>
      </c>
      <c r="C79" s="8"/>
      <c r="D79" s="8"/>
      <c r="E79" s="8" t="s">
        <v>116</v>
      </c>
      <c r="F79" s="72">
        <f>F80</f>
        <v>0</v>
      </c>
      <c r="G79" s="66"/>
      <c r="H79" s="66"/>
      <c r="I79" s="70">
        <f>I80</f>
        <v>0</v>
      </c>
      <c r="J79" s="69"/>
      <c r="K79" s="69"/>
    </row>
    <row r="80" spans="1:11" x14ac:dyDescent="0.25">
      <c r="A80" s="8"/>
      <c r="B80" s="18"/>
      <c r="C80" s="8">
        <v>383</v>
      </c>
      <c r="D80" s="8"/>
      <c r="E80" s="8" t="s">
        <v>117</v>
      </c>
      <c r="F80" s="66">
        <f>F81</f>
        <v>0</v>
      </c>
      <c r="G80" s="66"/>
      <c r="H80" s="66"/>
      <c r="I80" s="70">
        <f>I81</f>
        <v>0</v>
      </c>
      <c r="J80" s="69"/>
      <c r="K80" s="69"/>
    </row>
    <row r="81" spans="1:11" x14ac:dyDescent="0.25">
      <c r="A81" s="8"/>
      <c r="B81" s="18"/>
      <c r="C81" s="8"/>
      <c r="D81" s="8">
        <v>3835</v>
      </c>
      <c r="E81" s="8" t="s">
        <v>118</v>
      </c>
      <c r="F81" s="66"/>
      <c r="G81" s="66"/>
      <c r="H81" s="66"/>
      <c r="I81" s="69"/>
      <c r="J81" s="69"/>
      <c r="K81" s="69"/>
    </row>
    <row r="82" spans="1:11" x14ac:dyDescent="0.25">
      <c r="A82" s="8"/>
      <c r="B82" s="8"/>
      <c r="C82" s="8"/>
      <c r="D82" s="8"/>
      <c r="E82" s="8"/>
      <c r="F82" s="66"/>
      <c r="G82" s="66"/>
      <c r="H82" s="66"/>
      <c r="I82" s="69"/>
      <c r="J82" s="69"/>
      <c r="K82" s="69"/>
    </row>
    <row r="83" spans="1:11" x14ac:dyDescent="0.25">
      <c r="A83" s="10">
        <v>4</v>
      </c>
      <c r="B83" s="11"/>
      <c r="C83" s="11"/>
      <c r="D83" s="11"/>
      <c r="E83" s="16" t="s">
        <v>6</v>
      </c>
      <c r="F83" s="72">
        <f>F84+F87</f>
        <v>502242.93999999994</v>
      </c>
      <c r="G83" s="72">
        <f>G87</f>
        <v>2965000</v>
      </c>
      <c r="H83" s="72">
        <f>H87</f>
        <v>2815000</v>
      </c>
      <c r="I83" s="70">
        <f>I84+I87</f>
        <v>1565370.85</v>
      </c>
      <c r="J83" s="70">
        <f t="shared" si="3"/>
        <v>311.67602873621286</v>
      </c>
      <c r="K83" s="70">
        <f t="shared" si="4"/>
        <v>55.608200710479572</v>
      </c>
    </row>
    <row r="84" spans="1:11" x14ac:dyDescent="0.25">
      <c r="A84" s="12"/>
      <c r="B84" s="12">
        <v>41</v>
      </c>
      <c r="C84" s="12"/>
      <c r="D84" s="12"/>
      <c r="E84" s="17" t="s">
        <v>7</v>
      </c>
      <c r="F84" s="72">
        <f>F85</f>
        <v>0</v>
      </c>
      <c r="G84" s="66"/>
      <c r="H84" s="73"/>
      <c r="I84" s="69"/>
      <c r="J84" s="69"/>
      <c r="K84" s="69"/>
    </row>
    <row r="85" spans="1:11" x14ac:dyDescent="0.25">
      <c r="A85" s="12"/>
      <c r="B85" s="12"/>
      <c r="C85" s="8">
        <v>412</v>
      </c>
      <c r="D85" s="8"/>
      <c r="E85" s="8" t="s">
        <v>119</v>
      </c>
      <c r="F85" s="72">
        <f>F86</f>
        <v>0</v>
      </c>
      <c r="G85" s="66"/>
      <c r="H85" s="73"/>
      <c r="I85" s="69"/>
      <c r="J85" s="69"/>
      <c r="K85" s="69"/>
    </row>
    <row r="86" spans="1:11" x14ac:dyDescent="0.25">
      <c r="A86" s="12"/>
      <c r="B86" s="12"/>
      <c r="C86" s="8"/>
      <c r="D86" s="8">
        <v>4124</v>
      </c>
      <c r="E86" s="8" t="s">
        <v>120</v>
      </c>
      <c r="F86" s="66"/>
      <c r="G86" s="66"/>
      <c r="H86" s="73"/>
      <c r="I86" s="69"/>
      <c r="J86" s="69"/>
      <c r="K86" s="69"/>
    </row>
    <row r="87" spans="1:11" x14ac:dyDescent="0.25">
      <c r="A87" s="12"/>
      <c r="B87" s="12">
        <v>42</v>
      </c>
      <c r="C87" s="8"/>
      <c r="D87" s="8"/>
      <c r="E87" s="8" t="s">
        <v>121</v>
      </c>
      <c r="F87" s="72">
        <f>F88+F90+F96</f>
        <v>502242.93999999994</v>
      </c>
      <c r="G87" s="66">
        <v>2965000</v>
      </c>
      <c r="H87" s="73">
        <v>2815000</v>
      </c>
      <c r="I87" s="70">
        <f>I88+I90+I96</f>
        <v>1565370.85</v>
      </c>
      <c r="J87" s="69">
        <f t="shared" si="3"/>
        <v>311.67602873621286</v>
      </c>
      <c r="K87" s="69">
        <f t="shared" si="4"/>
        <v>55.608200710479572</v>
      </c>
    </row>
    <row r="88" spans="1:11" x14ac:dyDescent="0.25">
      <c r="A88" s="12"/>
      <c r="B88" s="12"/>
      <c r="C88" s="8">
        <v>421</v>
      </c>
      <c r="D88" s="8"/>
      <c r="E88" s="8" t="s">
        <v>122</v>
      </c>
      <c r="F88" s="72">
        <f>F89</f>
        <v>456463.66</v>
      </c>
      <c r="G88" s="66"/>
      <c r="H88" s="73"/>
      <c r="I88" s="70">
        <f>I89</f>
        <v>1545786.03</v>
      </c>
      <c r="J88" s="69"/>
      <c r="K88" s="69"/>
    </row>
    <row r="89" spans="1:11" x14ac:dyDescent="0.25">
      <c r="A89" s="12"/>
      <c r="B89" s="12"/>
      <c r="C89" s="8"/>
      <c r="D89" s="8">
        <v>4212</v>
      </c>
      <c r="E89" s="8" t="s">
        <v>123</v>
      </c>
      <c r="F89" s="66">
        <v>456463.66</v>
      </c>
      <c r="G89" s="66"/>
      <c r="H89" s="73"/>
      <c r="I89" s="69">
        <v>1545786.03</v>
      </c>
      <c r="J89" s="69"/>
      <c r="K89" s="69"/>
    </row>
    <row r="90" spans="1:11" x14ac:dyDescent="0.25">
      <c r="A90" s="12"/>
      <c r="B90" s="12"/>
      <c r="C90" s="8">
        <v>422</v>
      </c>
      <c r="D90" s="8"/>
      <c r="E90" s="8" t="s">
        <v>124</v>
      </c>
      <c r="F90" s="72">
        <f>F91+F92+F93+F94+F95</f>
        <v>42924.28</v>
      </c>
      <c r="G90" s="66"/>
      <c r="H90" s="73"/>
      <c r="I90" s="70">
        <f>I91+I92+I93+I94+I95</f>
        <v>19584.82</v>
      </c>
      <c r="J90" s="69">
        <f t="shared" si="3"/>
        <v>45.626437997329248</v>
      </c>
      <c r="K90" s="69"/>
    </row>
    <row r="91" spans="1:11" x14ac:dyDescent="0.25">
      <c r="A91" s="12"/>
      <c r="B91" s="12"/>
      <c r="C91" s="8"/>
      <c r="D91" s="8">
        <v>4221</v>
      </c>
      <c r="E91" s="8" t="s">
        <v>125</v>
      </c>
      <c r="F91" s="66">
        <v>42924.28</v>
      </c>
      <c r="G91" s="66"/>
      <c r="H91" s="73"/>
      <c r="I91" s="69">
        <v>2450.8200000000002</v>
      </c>
      <c r="J91" s="69">
        <f t="shared" si="3"/>
        <v>5.7096356654089488</v>
      </c>
      <c r="K91" s="69"/>
    </row>
    <row r="92" spans="1:11" x14ac:dyDescent="0.25">
      <c r="A92" s="12"/>
      <c r="B92" s="12"/>
      <c r="C92" s="8"/>
      <c r="D92" s="8">
        <v>4222</v>
      </c>
      <c r="E92" s="8" t="s">
        <v>126</v>
      </c>
      <c r="F92" s="66"/>
      <c r="G92" s="66"/>
      <c r="H92" s="73"/>
      <c r="I92" s="69">
        <v>17134</v>
      </c>
      <c r="J92" s="69"/>
      <c r="K92" s="69"/>
    </row>
    <row r="93" spans="1:11" x14ac:dyDescent="0.25">
      <c r="A93" s="12"/>
      <c r="B93" s="12"/>
      <c r="C93" s="8"/>
      <c r="D93" s="8">
        <v>4223</v>
      </c>
      <c r="E93" s="8" t="s">
        <v>127</v>
      </c>
      <c r="F93" s="66"/>
      <c r="G93" s="66"/>
      <c r="H93" s="73"/>
      <c r="I93" s="69"/>
      <c r="J93" s="69"/>
      <c r="K93" s="69"/>
    </row>
    <row r="94" spans="1:11" x14ac:dyDescent="0.25">
      <c r="A94" s="12"/>
      <c r="B94" s="12"/>
      <c r="C94" s="8"/>
      <c r="D94" s="8">
        <v>4225</v>
      </c>
      <c r="E94" s="8" t="s">
        <v>128</v>
      </c>
      <c r="F94" s="66"/>
      <c r="G94" s="66"/>
      <c r="H94" s="73"/>
      <c r="I94" s="69"/>
      <c r="J94" s="69"/>
      <c r="K94" s="69"/>
    </row>
    <row r="95" spans="1:11" x14ac:dyDescent="0.25">
      <c r="A95" s="12"/>
      <c r="B95" s="12"/>
      <c r="C95" s="8"/>
      <c r="D95" s="8">
        <v>4227</v>
      </c>
      <c r="E95" s="8" t="s">
        <v>129</v>
      </c>
      <c r="F95" s="66"/>
      <c r="G95" s="66"/>
      <c r="H95" s="73"/>
      <c r="I95" s="69"/>
      <c r="J95" s="69"/>
      <c r="K95" s="69"/>
    </row>
    <row r="96" spans="1:11" x14ac:dyDescent="0.25">
      <c r="A96" s="12"/>
      <c r="B96" s="12"/>
      <c r="C96" s="8">
        <v>423</v>
      </c>
      <c r="D96" s="8"/>
      <c r="E96" s="8" t="s">
        <v>130</v>
      </c>
      <c r="F96" s="72">
        <f>F97</f>
        <v>2855</v>
      </c>
      <c r="G96" s="66"/>
      <c r="H96" s="73"/>
      <c r="I96" s="70">
        <f>I97</f>
        <v>0</v>
      </c>
      <c r="J96" s="69"/>
      <c r="K96" s="69"/>
    </row>
    <row r="97" spans="1:11" x14ac:dyDescent="0.25">
      <c r="A97" s="12"/>
      <c r="B97" s="12"/>
      <c r="C97" s="8"/>
      <c r="D97" s="8">
        <v>4231</v>
      </c>
      <c r="E97" s="8" t="s">
        <v>131</v>
      </c>
      <c r="F97" s="66">
        <v>2855</v>
      </c>
      <c r="G97" s="66"/>
      <c r="H97" s="73"/>
      <c r="I97" s="69"/>
      <c r="J97" s="69"/>
      <c r="K97" s="69"/>
    </row>
    <row r="98" spans="1:11" x14ac:dyDescent="0.25">
      <c r="A98" s="12"/>
      <c r="B98" s="12"/>
      <c r="C98" s="8"/>
      <c r="D98" s="8"/>
      <c r="E98" s="8"/>
      <c r="F98" s="5"/>
      <c r="G98" s="5"/>
      <c r="H98" s="6"/>
      <c r="I98" s="76"/>
      <c r="J98" s="76"/>
      <c r="K98" s="76"/>
    </row>
    <row r="101" spans="1:11" ht="1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</row>
    <row r="102" spans="1:1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</row>
    <row r="103" spans="1:11" ht="4.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</row>
  </sheetData>
  <mergeCells count="12">
    <mergeCell ref="A1:K1"/>
    <mergeCell ref="A2:K2"/>
    <mergeCell ref="A4:K4"/>
    <mergeCell ref="A6:K6"/>
    <mergeCell ref="A30:E30"/>
    <mergeCell ref="A9:E9"/>
    <mergeCell ref="A29:E29"/>
    <mergeCell ref="A8:E8"/>
    <mergeCell ref="A7:K7"/>
    <mergeCell ref="A5:K5"/>
    <mergeCell ref="A28:K28"/>
    <mergeCell ref="A3:K3"/>
  </mergeCells>
  <pageMargins left="0" right="0" top="0.74803149606299213" bottom="0.74803149606299213" header="0.31496062992125984" footer="0.31496062992125984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8"/>
  <sheetViews>
    <sheetView workbookViewId="0">
      <selection activeCell="E26" sqref="E26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70" t="s">
        <v>42</v>
      </c>
      <c r="C2" s="170"/>
      <c r="D2" s="170"/>
      <c r="E2" s="170"/>
      <c r="F2" s="170"/>
      <c r="G2" s="170"/>
      <c r="H2" s="170"/>
    </row>
    <row r="3" spans="2:8" ht="18" x14ac:dyDescent="0.25">
      <c r="B3" s="47"/>
      <c r="C3" s="47"/>
      <c r="D3" s="47"/>
      <c r="E3" s="47"/>
      <c r="F3" s="48"/>
      <c r="G3" s="48"/>
      <c r="H3" s="48"/>
    </row>
    <row r="4" spans="2:8" ht="33.75" customHeight="1" x14ac:dyDescent="0.25">
      <c r="B4" s="35" t="s">
        <v>8</v>
      </c>
      <c r="C4" s="35" t="s">
        <v>162</v>
      </c>
      <c r="D4" s="35" t="s">
        <v>163</v>
      </c>
      <c r="E4" s="35" t="s">
        <v>168</v>
      </c>
      <c r="F4" s="35" t="s">
        <v>169</v>
      </c>
      <c r="G4" s="35" t="s">
        <v>27</v>
      </c>
      <c r="H4" s="35" t="s">
        <v>56</v>
      </c>
    </row>
    <row r="5" spans="2:8" x14ac:dyDescent="0.25">
      <c r="B5" s="35">
        <v>1</v>
      </c>
      <c r="C5" s="37">
        <v>2</v>
      </c>
      <c r="D5" s="37">
        <v>3</v>
      </c>
      <c r="E5" s="37">
        <v>4</v>
      </c>
      <c r="F5" s="37">
        <v>5</v>
      </c>
      <c r="G5" s="37" t="s">
        <v>39</v>
      </c>
      <c r="H5" s="37" t="s">
        <v>40</v>
      </c>
    </row>
    <row r="6" spans="2:8" x14ac:dyDescent="0.25">
      <c r="B6" s="77" t="s">
        <v>53</v>
      </c>
      <c r="C6" s="78">
        <f>C7+C10+C12+C17</f>
        <v>1650731.8599999999</v>
      </c>
      <c r="D6" s="78">
        <f>D7+D10+D12+D17</f>
        <v>5431065</v>
      </c>
      <c r="E6" s="78">
        <f>E7+E10+E12+E17</f>
        <v>5221719</v>
      </c>
      <c r="F6" s="78">
        <f>F7+F10+F12+F17</f>
        <v>2884672.53</v>
      </c>
      <c r="G6" s="79">
        <f>F6/C6*100</f>
        <v>174.75112705463866</v>
      </c>
      <c r="H6" s="79">
        <f>F6/E6*100</f>
        <v>55.243733529130921</v>
      </c>
    </row>
    <row r="7" spans="2:8" x14ac:dyDescent="0.25">
      <c r="B7" s="7" t="s">
        <v>19</v>
      </c>
      <c r="C7" s="72">
        <f>C8+C9</f>
        <v>1511227.3199999998</v>
      </c>
      <c r="D7" s="72">
        <f>D8+D9</f>
        <v>4990563</v>
      </c>
      <c r="E7" s="72">
        <f>E8+E9</f>
        <v>4781217</v>
      </c>
      <c r="F7" s="72">
        <f>F8+F9</f>
        <v>2669462.33</v>
      </c>
      <c r="G7" s="75">
        <f t="shared" ref="G7:G25" si="0">F7/C7*100</f>
        <v>176.6420110774599</v>
      </c>
      <c r="H7" s="75">
        <f t="shared" ref="H7:H28" si="1">F7/E7*100</f>
        <v>55.832277221468928</v>
      </c>
    </row>
    <row r="8" spans="2:8" x14ac:dyDescent="0.25">
      <c r="B8" s="20" t="s">
        <v>20</v>
      </c>
      <c r="C8" s="66">
        <v>1450465.64</v>
      </c>
      <c r="D8" s="66">
        <v>4910929</v>
      </c>
      <c r="E8" s="66">
        <v>4701583</v>
      </c>
      <c r="F8" s="69">
        <v>2592393</v>
      </c>
      <c r="G8" s="67">
        <f t="shared" si="0"/>
        <v>178.72832892477206</v>
      </c>
      <c r="H8" s="67">
        <f t="shared" si="1"/>
        <v>55.138726679928865</v>
      </c>
    </row>
    <row r="9" spans="2:8" x14ac:dyDescent="0.25">
      <c r="B9" s="21" t="s">
        <v>21</v>
      </c>
      <c r="C9" s="66">
        <v>60761.68</v>
      </c>
      <c r="D9" s="66">
        <v>79634</v>
      </c>
      <c r="E9" s="66">
        <v>79634</v>
      </c>
      <c r="F9" s="69">
        <v>77069.33</v>
      </c>
      <c r="G9" s="67">
        <f t="shared" si="0"/>
        <v>126.83870821214951</v>
      </c>
      <c r="H9" s="67">
        <f t="shared" si="1"/>
        <v>96.779428384860751</v>
      </c>
    </row>
    <row r="10" spans="2:8" x14ac:dyDescent="0.25">
      <c r="B10" s="7" t="s">
        <v>25</v>
      </c>
      <c r="C10" s="72">
        <f>C11</f>
        <v>139504.54</v>
      </c>
      <c r="D10" s="72">
        <f>D11</f>
        <v>262252</v>
      </c>
      <c r="E10" s="72">
        <f>E11</f>
        <v>262252</v>
      </c>
      <c r="F10" s="72">
        <f>F11</f>
        <v>85753.86</v>
      </c>
      <c r="G10" s="75">
        <f t="shared" si="0"/>
        <v>61.47030053645566</v>
      </c>
      <c r="H10" s="75">
        <f t="shared" si="1"/>
        <v>32.699029940667756</v>
      </c>
    </row>
    <row r="11" spans="2:8" x14ac:dyDescent="0.25">
      <c r="B11" s="22" t="s">
        <v>26</v>
      </c>
      <c r="C11" s="66">
        <v>139504.54</v>
      </c>
      <c r="D11" s="66">
        <v>262252</v>
      </c>
      <c r="E11" s="73">
        <v>262252</v>
      </c>
      <c r="F11" s="69">
        <v>85753.86</v>
      </c>
      <c r="G11" s="67">
        <f t="shared" si="0"/>
        <v>61.47030053645566</v>
      </c>
      <c r="H11" s="67">
        <f t="shared" si="1"/>
        <v>32.699029940667756</v>
      </c>
    </row>
    <row r="12" spans="2:8" x14ac:dyDescent="0.25">
      <c r="B12" s="7" t="s">
        <v>149</v>
      </c>
      <c r="C12" s="72">
        <f>C14</f>
        <v>0</v>
      </c>
      <c r="D12" s="72">
        <f>D14+D15+D16+D13</f>
        <v>178150</v>
      </c>
      <c r="E12" s="72">
        <f>E14+E15+E16+E13</f>
        <v>178150</v>
      </c>
      <c r="F12" s="72">
        <f>F14+F15+F16+F13</f>
        <v>129456.34</v>
      </c>
      <c r="G12" s="75"/>
      <c r="H12" s="75"/>
    </row>
    <row r="13" spans="2:8" x14ac:dyDescent="0.25">
      <c r="B13" s="22" t="s">
        <v>175</v>
      </c>
      <c r="C13" s="72"/>
      <c r="D13" s="66">
        <v>17550</v>
      </c>
      <c r="E13" s="66">
        <v>17550</v>
      </c>
      <c r="F13" s="72">
        <v>14248.29</v>
      </c>
      <c r="G13" s="75"/>
      <c r="H13" s="75"/>
    </row>
    <row r="14" spans="2:8" x14ac:dyDescent="0.25">
      <c r="B14" s="22" t="s">
        <v>150</v>
      </c>
      <c r="C14" s="66"/>
      <c r="D14" s="66"/>
      <c r="E14" s="73"/>
      <c r="F14" s="69"/>
      <c r="G14" s="67"/>
      <c r="H14" s="67"/>
    </row>
    <row r="15" spans="2:8" ht="30.75" customHeight="1" x14ac:dyDescent="0.25">
      <c r="B15" s="22" t="s">
        <v>170</v>
      </c>
      <c r="C15" s="66"/>
      <c r="D15" s="92">
        <v>61150</v>
      </c>
      <c r="E15" s="73">
        <v>61150</v>
      </c>
      <c r="F15" s="69">
        <v>58214.86</v>
      </c>
      <c r="G15" s="67"/>
      <c r="H15" s="67"/>
    </row>
    <row r="16" spans="2:8" x14ac:dyDescent="0.25">
      <c r="B16" s="22" t="s">
        <v>171</v>
      </c>
      <c r="C16" s="66"/>
      <c r="D16" s="66">
        <v>99450</v>
      </c>
      <c r="E16" s="73">
        <v>99450</v>
      </c>
      <c r="F16" s="69">
        <v>56993.19</v>
      </c>
      <c r="G16" s="67"/>
      <c r="H16" s="67"/>
    </row>
    <row r="17" spans="2:8" x14ac:dyDescent="0.25">
      <c r="B17" s="16" t="s">
        <v>151</v>
      </c>
      <c r="C17" s="72">
        <f>C18</f>
        <v>0</v>
      </c>
      <c r="D17" s="72">
        <f>D18</f>
        <v>100</v>
      </c>
      <c r="E17" s="72">
        <f>E18</f>
        <v>100</v>
      </c>
      <c r="F17" s="72"/>
      <c r="G17" s="75"/>
      <c r="H17" s="75"/>
    </row>
    <row r="18" spans="2:8" x14ac:dyDescent="0.25">
      <c r="B18" s="22" t="s">
        <v>152</v>
      </c>
      <c r="C18" s="66"/>
      <c r="D18" s="66">
        <v>100</v>
      </c>
      <c r="E18" s="73">
        <v>100</v>
      </c>
      <c r="F18" s="69"/>
      <c r="G18" s="67"/>
      <c r="H18" s="67"/>
    </row>
    <row r="19" spans="2:8" ht="15.75" customHeight="1" x14ac:dyDescent="0.25">
      <c r="B19" s="77" t="s">
        <v>54</v>
      </c>
      <c r="C19" s="80">
        <f>C20+C23+C25+C29</f>
        <v>1790524.5299999998</v>
      </c>
      <c r="D19" s="80">
        <f>D20+D23+D25+D29</f>
        <v>5431065</v>
      </c>
      <c r="E19" s="80">
        <f>E20+E23+E25+E29</f>
        <v>5221719</v>
      </c>
      <c r="F19" s="80">
        <f>F20+F23+F25+F29</f>
        <v>2857592.81</v>
      </c>
      <c r="G19" s="81">
        <f t="shared" si="0"/>
        <v>159.59528965514929</v>
      </c>
      <c r="H19" s="81">
        <f t="shared" si="1"/>
        <v>54.725135726376692</v>
      </c>
    </row>
    <row r="20" spans="2:8" ht="15.75" customHeight="1" x14ac:dyDescent="0.25">
      <c r="B20" s="7" t="s">
        <v>19</v>
      </c>
      <c r="C20" s="72">
        <f>C21+C22</f>
        <v>1511227.3199999998</v>
      </c>
      <c r="D20" s="72">
        <f>D21+D22</f>
        <v>4990563</v>
      </c>
      <c r="E20" s="72">
        <f>E21+E22</f>
        <v>4781217</v>
      </c>
      <c r="F20" s="72">
        <f>F21+F22</f>
        <v>2669462.33</v>
      </c>
      <c r="G20" s="75">
        <f t="shared" si="0"/>
        <v>176.6420110774599</v>
      </c>
      <c r="H20" s="75">
        <f t="shared" si="1"/>
        <v>55.832277221468928</v>
      </c>
    </row>
    <row r="21" spans="2:8" x14ac:dyDescent="0.25">
      <c r="B21" s="20" t="s">
        <v>20</v>
      </c>
      <c r="C21" s="66">
        <v>1450465.64</v>
      </c>
      <c r="D21" s="66">
        <v>4910929</v>
      </c>
      <c r="E21" s="66">
        <v>4701583</v>
      </c>
      <c r="F21" s="69">
        <v>2592393</v>
      </c>
      <c r="G21" s="67">
        <f t="shared" si="0"/>
        <v>178.72832892477206</v>
      </c>
      <c r="H21" s="67">
        <f t="shared" si="1"/>
        <v>55.138726679928865</v>
      </c>
    </row>
    <row r="22" spans="2:8" x14ac:dyDescent="0.25">
      <c r="B22" s="21" t="s">
        <v>21</v>
      </c>
      <c r="C22" s="66">
        <v>60761.68</v>
      </c>
      <c r="D22" s="66">
        <v>79634</v>
      </c>
      <c r="E22" s="66">
        <v>79634</v>
      </c>
      <c r="F22" s="69">
        <v>77069.33</v>
      </c>
      <c r="G22" s="67">
        <f t="shared" si="0"/>
        <v>126.83870821214951</v>
      </c>
      <c r="H22" s="67">
        <f t="shared" si="1"/>
        <v>96.779428384860751</v>
      </c>
    </row>
    <row r="23" spans="2:8" x14ac:dyDescent="0.25">
      <c r="B23" s="7" t="s">
        <v>25</v>
      </c>
      <c r="C23" s="72">
        <f>C24</f>
        <v>200004.34</v>
      </c>
      <c r="D23" s="72">
        <f>D24</f>
        <v>262252</v>
      </c>
      <c r="E23" s="72">
        <f>E24</f>
        <v>262252</v>
      </c>
      <c r="F23" s="72">
        <f>F24</f>
        <v>112006.56</v>
      </c>
      <c r="G23" s="75">
        <f t="shared" si="0"/>
        <v>56.002064755194816</v>
      </c>
      <c r="H23" s="75">
        <f t="shared" si="1"/>
        <v>42.709516038009241</v>
      </c>
    </row>
    <row r="24" spans="2:8" x14ac:dyDescent="0.25">
      <c r="B24" s="22" t="s">
        <v>26</v>
      </c>
      <c r="C24" s="66">
        <v>200004.34</v>
      </c>
      <c r="D24" s="66">
        <v>262252</v>
      </c>
      <c r="E24" s="73">
        <v>262252</v>
      </c>
      <c r="F24" s="69">
        <v>112006.56</v>
      </c>
      <c r="G24" s="67">
        <f t="shared" si="0"/>
        <v>56.002064755194816</v>
      </c>
      <c r="H24" s="67">
        <f t="shared" si="1"/>
        <v>42.709516038009241</v>
      </c>
    </row>
    <row r="25" spans="2:8" x14ac:dyDescent="0.25">
      <c r="B25" s="7" t="s">
        <v>149</v>
      </c>
      <c r="C25" s="72">
        <f>C26</f>
        <v>79292.87</v>
      </c>
      <c r="D25" s="72">
        <f>D28+D27+D26</f>
        <v>178150</v>
      </c>
      <c r="E25" s="72">
        <f>E28+E27+E26</f>
        <v>178150</v>
      </c>
      <c r="F25" s="72">
        <f>F28+F27</f>
        <v>76123.92</v>
      </c>
      <c r="G25" s="67">
        <f t="shared" si="0"/>
        <v>96.003486820441736</v>
      </c>
      <c r="H25" s="75">
        <f t="shared" si="1"/>
        <v>42.730238563008697</v>
      </c>
    </row>
    <row r="26" spans="2:8" x14ac:dyDescent="0.25">
      <c r="B26" s="22" t="s">
        <v>150</v>
      </c>
      <c r="C26" s="66">
        <v>79292.87</v>
      </c>
      <c r="D26" s="66">
        <v>17550</v>
      </c>
      <c r="E26" s="66">
        <v>17550</v>
      </c>
      <c r="F26" s="72"/>
      <c r="G26" s="75"/>
      <c r="H26" s="75"/>
    </row>
    <row r="27" spans="2:8" ht="31.5" customHeight="1" x14ac:dyDescent="0.25">
      <c r="B27" s="22" t="s">
        <v>170</v>
      </c>
      <c r="C27" s="66"/>
      <c r="D27" s="92">
        <v>61150</v>
      </c>
      <c r="E27" s="66">
        <v>61150</v>
      </c>
      <c r="F27" s="66">
        <v>54339.1</v>
      </c>
      <c r="G27" s="75"/>
      <c r="H27" s="75"/>
    </row>
    <row r="28" spans="2:8" x14ac:dyDescent="0.25">
      <c r="B28" s="22" t="s">
        <v>171</v>
      </c>
      <c r="C28" s="66"/>
      <c r="D28" s="66">
        <v>99450</v>
      </c>
      <c r="E28" s="73">
        <v>99450</v>
      </c>
      <c r="F28" s="69">
        <v>21784.82</v>
      </c>
      <c r="G28" s="67"/>
      <c r="H28" s="67">
        <f t="shared" si="1"/>
        <v>21.905299145299146</v>
      </c>
    </row>
    <row r="29" spans="2:8" x14ac:dyDescent="0.25">
      <c r="B29" s="7" t="s">
        <v>151</v>
      </c>
      <c r="C29" s="72">
        <f>C30</f>
        <v>0</v>
      </c>
      <c r="D29" s="72">
        <f>D30</f>
        <v>100</v>
      </c>
      <c r="E29" s="72">
        <f>E30</f>
        <v>100</v>
      </c>
      <c r="F29" s="72"/>
      <c r="G29" s="67"/>
      <c r="H29" s="75"/>
    </row>
    <row r="30" spans="2:8" x14ac:dyDescent="0.25">
      <c r="B30" s="22" t="s">
        <v>152</v>
      </c>
      <c r="C30" s="66"/>
      <c r="D30" s="66">
        <v>100</v>
      </c>
      <c r="E30" s="73">
        <v>100</v>
      </c>
      <c r="F30" s="74"/>
      <c r="G30" s="67"/>
      <c r="H30" s="67"/>
    </row>
    <row r="31" spans="2:8" x14ac:dyDescent="0.25">
      <c r="B31" s="82"/>
      <c r="C31" s="83"/>
      <c r="D31" s="83"/>
      <c r="E31" s="84"/>
      <c r="F31" s="85"/>
      <c r="G31" s="85"/>
      <c r="H31" s="85"/>
    </row>
    <row r="32" spans="2:8" x14ac:dyDescent="0.25">
      <c r="B32" s="86"/>
      <c r="C32" s="87"/>
      <c r="D32" s="87"/>
      <c r="E32" s="88"/>
      <c r="F32" s="89"/>
      <c r="G32" s="89"/>
      <c r="H32" s="89"/>
    </row>
    <row r="33" spans="2:11" x14ac:dyDescent="0.25">
      <c r="B33" s="86"/>
      <c r="C33" s="87"/>
      <c r="D33" s="87"/>
      <c r="E33" s="88"/>
      <c r="F33" s="89"/>
      <c r="G33" s="89"/>
      <c r="H33" s="89"/>
    </row>
    <row r="34" spans="2:11" x14ac:dyDescent="0.25">
      <c r="B34" s="90"/>
      <c r="C34" s="87"/>
      <c r="D34" s="87"/>
      <c r="E34" s="88"/>
      <c r="F34" s="89"/>
      <c r="G34" s="89"/>
      <c r="H34" s="89"/>
    </row>
    <row r="36" spans="2:11" ht="15" customHeight="1" x14ac:dyDescent="0.25"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2:11" x14ac:dyDescent="0.25"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2:11" x14ac:dyDescent="0.25">
      <c r="B38" s="30"/>
      <c r="C38" s="30"/>
      <c r="D38" s="30"/>
      <c r="E38" s="30"/>
      <c r="F38" s="30"/>
      <c r="G38" s="30"/>
      <c r="H38" s="30"/>
      <c r="I38" s="30"/>
      <c r="J38" s="30"/>
      <c r="K38" s="30"/>
    </row>
  </sheetData>
  <mergeCells count="1">
    <mergeCell ref="B2:H2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E9" sqref="E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5"/>
      <c r="C1" s="15"/>
      <c r="D1" s="15"/>
      <c r="E1" s="15"/>
      <c r="F1" s="4"/>
      <c r="G1" s="4"/>
      <c r="H1" s="4"/>
    </row>
    <row r="2" spans="2:8" ht="15.75" customHeight="1" x14ac:dyDescent="0.25">
      <c r="B2" s="170" t="s">
        <v>43</v>
      </c>
      <c r="C2" s="170"/>
      <c r="D2" s="170"/>
      <c r="E2" s="170"/>
      <c r="F2" s="170"/>
      <c r="G2" s="170"/>
      <c r="H2" s="170"/>
    </row>
    <row r="3" spans="2:8" ht="18" x14ac:dyDescent="0.25">
      <c r="B3" s="47"/>
      <c r="C3" s="47"/>
      <c r="D3" s="47"/>
      <c r="E3" s="47"/>
      <c r="F3" s="48"/>
      <c r="G3" s="48"/>
      <c r="H3" s="48"/>
    </row>
    <row r="4" spans="2:8" ht="25.5" x14ac:dyDescent="0.25">
      <c r="B4" s="35" t="s">
        <v>8</v>
      </c>
      <c r="C4" s="35" t="s">
        <v>161</v>
      </c>
      <c r="D4" s="35" t="s">
        <v>163</v>
      </c>
      <c r="E4" s="35" t="s">
        <v>164</v>
      </c>
      <c r="F4" s="35" t="s">
        <v>167</v>
      </c>
      <c r="G4" s="35" t="s">
        <v>27</v>
      </c>
      <c r="H4" s="35" t="s">
        <v>56</v>
      </c>
    </row>
    <row r="5" spans="2:8" x14ac:dyDescent="0.25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 t="s">
        <v>39</v>
      </c>
      <c r="H5" s="37" t="s">
        <v>40</v>
      </c>
    </row>
    <row r="6" spans="2:8" ht="15.75" customHeight="1" x14ac:dyDescent="0.25">
      <c r="B6" s="7" t="s">
        <v>54</v>
      </c>
      <c r="C6" s="72">
        <f t="shared" ref="C6:F7" si="0">C7</f>
        <v>1790524.53</v>
      </c>
      <c r="D6" s="72">
        <f t="shared" si="0"/>
        <v>5431065</v>
      </c>
      <c r="E6" s="72">
        <f t="shared" si="0"/>
        <v>5221719</v>
      </c>
      <c r="F6" s="72">
        <f t="shared" si="0"/>
        <v>2857592.81</v>
      </c>
      <c r="G6" s="67">
        <f>F6/C6*100</f>
        <v>159.59528965514926</v>
      </c>
      <c r="H6" s="67">
        <f>F6/E6*100</f>
        <v>54.725135726376692</v>
      </c>
    </row>
    <row r="7" spans="2:8" x14ac:dyDescent="0.25">
      <c r="B7" s="7" t="s">
        <v>9</v>
      </c>
      <c r="C7" s="72">
        <f t="shared" si="0"/>
        <v>1790524.53</v>
      </c>
      <c r="D7" s="72">
        <f t="shared" si="0"/>
        <v>5431065</v>
      </c>
      <c r="E7" s="72">
        <f t="shared" si="0"/>
        <v>5221719</v>
      </c>
      <c r="F7" s="72">
        <f t="shared" si="0"/>
        <v>2857592.81</v>
      </c>
      <c r="G7" s="67">
        <f t="shared" ref="G7:G8" si="1">F7/C7*100</f>
        <v>159.59528965514926</v>
      </c>
      <c r="H7" s="67">
        <f t="shared" ref="H7:H8" si="2">F7/E7*100</f>
        <v>54.725135726376692</v>
      </c>
    </row>
    <row r="8" spans="2:8" ht="25.5" x14ac:dyDescent="0.25">
      <c r="B8" s="22" t="s">
        <v>142</v>
      </c>
      <c r="C8" s="66">
        <v>1790524.53</v>
      </c>
      <c r="D8" s="66">
        <v>5431065</v>
      </c>
      <c r="E8" s="73">
        <v>5221719</v>
      </c>
      <c r="F8" s="69">
        <v>2857592.81</v>
      </c>
      <c r="G8" s="67">
        <f t="shared" si="1"/>
        <v>159.59528965514926</v>
      </c>
      <c r="H8" s="67">
        <f t="shared" si="2"/>
        <v>54.725135726376692</v>
      </c>
    </row>
    <row r="9" spans="2:8" x14ac:dyDescent="0.25">
      <c r="B9" s="12" t="s">
        <v>17</v>
      </c>
      <c r="C9" s="5"/>
      <c r="D9" s="5"/>
      <c r="E9" s="6"/>
      <c r="F9" s="28"/>
      <c r="G9" s="67"/>
      <c r="H9" s="67"/>
    </row>
    <row r="11" spans="2:8" x14ac:dyDescent="0.25">
      <c r="B11" s="30"/>
      <c r="C11" s="30"/>
      <c r="D11" s="30"/>
      <c r="E11" s="30"/>
      <c r="F11" s="30"/>
      <c r="G11" s="30"/>
      <c r="H11" s="30"/>
    </row>
    <row r="12" spans="2:8" x14ac:dyDescent="0.25">
      <c r="B12" s="30"/>
      <c r="C12" s="30"/>
      <c r="D12" s="30"/>
      <c r="E12" s="30"/>
      <c r="F12" s="30"/>
      <c r="G12" s="30"/>
      <c r="H12" s="30"/>
    </row>
    <row r="13" spans="2:8" x14ac:dyDescent="0.25">
      <c r="B13" s="30"/>
      <c r="C13" s="30"/>
      <c r="D13" s="30"/>
      <c r="E13" s="30"/>
      <c r="F13" s="30"/>
      <c r="G13" s="30"/>
      <c r="H13" s="3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workbookViewId="0">
      <selection activeCell="J10" sqref="J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15"/>
      <c r="E1" s="3"/>
      <c r="F1" s="3"/>
      <c r="G1" s="3"/>
      <c r="H1" s="3"/>
      <c r="I1" s="3"/>
      <c r="J1" s="3"/>
      <c r="K1" s="3"/>
      <c r="L1" s="15"/>
    </row>
    <row r="2" spans="2:12" ht="15.75" customHeight="1" x14ac:dyDescent="0.25">
      <c r="B2" s="170" t="s">
        <v>13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2:12" ht="18" x14ac:dyDescent="0.25">
      <c r="B3" s="47"/>
      <c r="C3" s="47"/>
      <c r="D3" s="47"/>
      <c r="E3" s="47"/>
      <c r="F3" s="47"/>
      <c r="G3" s="47"/>
      <c r="H3" s="47"/>
      <c r="I3" s="47"/>
      <c r="J3" s="48"/>
      <c r="K3" s="48"/>
      <c r="L3" s="48"/>
    </row>
    <row r="4" spans="2:12" ht="18" customHeight="1" x14ac:dyDescent="0.25">
      <c r="B4" s="170" t="s">
        <v>59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</row>
    <row r="5" spans="2:12" ht="15.75" customHeight="1" x14ac:dyDescent="0.25">
      <c r="B5" s="170" t="s">
        <v>44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</row>
    <row r="6" spans="2:12" ht="18" x14ac:dyDescent="0.25"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</row>
    <row r="7" spans="2:12" ht="25.5" customHeight="1" x14ac:dyDescent="0.25">
      <c r="B7" s="200" t="s">
        <v>8</v>
      </c>
      <c r="C7" s="201"/>
      <c r="D7" s="201"/>
      <c r="E7" s="201"/>
      <c r="F7" s="202"/>
      <c r="G7" s="38" t="s">
        <v>73</v>
      </c>
      <c r="H7" s="38" t="s">
        <v>67</v>
      </c>
      <c r="I7" s="38" t="s">
        <v>69</v>
      </c>
      <c r="J7" s="38" t="s">
        <v>70</v>
      </c>
      <c r="K7" s="38" t="s">
        <v>27</v>
      </c>
      <c r="L7" s="38" t="s">
        <v>56</v>
      </c>
    </row>
    <row r="8" spans="2:12" x14ac:dyDescent="0.25">
      <c r="B8" s="200">
        <v>1</v>
      </c>
      <c r="C8" s="201"/>
      <c r="D8" s="201"/>
      <c r="E8" s="201"/>
      <c r="F8" s="202"/>
      <c r="G8" s="39">
        <v>2</v>
      </c>
      <c r="H8" s="39">
        <v>3</v>
      </c>
      <c r="I8" s="39">
        <v>4</v>
      </c>
      <c r="J8" s="39">
        <v>5</v>
      </c>
      <c r="K8" s="39" t="s">
        <v>39</v>
      </c>
      <c r="L8" s="39" t="s">
        <v>40</v>
      </c>
    </row>
    <row r="9" spans="2:12" ht="25.5" x14ac:dyDescent="0.25">
      <c r="B9" s="7">
        <v>8</v>
      </c>
      <c r="C9" s="7"/>
      <c r="D9" s="7"/>
      <c r="E9" s="7"/>
      <c r="F9" s="7" t="s">
        <v>10</v>
      </c>
      <c r="G9" s="5"/>
      <c r="H9" s="5"/>
      <c r="I9" s="5"/>
      <c r="J9" s="28"/>
      <c r="K9" s="28"/>
      <c r="L9" s="28"/>
    </row>
    <row r="10" spans="2:12" x14ac:dyDescent="0.25">
      <c r="B10" s="7"/>
      <c r="C10" s="12">
        <v>84</v>
      </c>
      <c r="D10" s="12"/>
      <c r="E10" s="12"/>
      <c r="F10" s="12" t="s">
        <v>15</v>
      </c>
      <c r="G10" s="5"/>
      <c r="H10" s="5"/>
      <c r="I10" s="5"/>
      <c r="J10" s="28"/>
      <c r="K10" s="28"/>
      <c r="L10" s="28"/>
    </row>
    <row r="11" spans="2:12" ht="51" x14ac:dyDescent="0.25">
      <c r="B11" s="8"/>
      <c r="C11" s="8"/>
      <c r="D11" s="8">
        <v>841</v>
      </c>
      <c r="E11" s="8"/>
      <c r="F11" s="23" t="s">
        <v>45</v>
      </c>
      <c r="G11" s="5"/>
      <c r="H11" s="5"/>
      <c r="I11" s="5"/>
      <c r="J11" s="28"/>
      <c r="K11" s="28"/>
      <c r="L11" s="28"/>
    </row>
    <row r="12" spans="2:12" ht="25.5" x14ac:dyDescent="0.25">
      <c r="B12" s="8"/>
      <c r="C12" s="8"/>
      <c r="D12" s="8"/>
      <c r="E12" s="8">
        <v>8413</v>
      </c>
      <c r="F12" s="23" t="s">
        <v>46</v>
      </c>
      <c r="G12" s="5"/>
      <c r="H12" s="5"/>
      <c r="I12" s="5"/>
      <c r="J12" s="28"/>
      <c r="K12" s="28"/>
      <c r="L12" s="28"/>
    </row>
    <row r="13" spans="2:12" x14ac:dyDescent="0.25">
      <c r="B13" s="8"/>
      <c r="C13" s="8"/>
      <c r="D13" s="8"/>
      <c r="E13" s="9" t="s">
        <v>22</v>
      </c>
      <c r="F13" s="14"/>
      <c r="G13" s="5"/>
      <c r="H13" s="5"/>
      <c r="I13" s="5"/>
      <c r="J13" s="28"/>
      <c r="K13" s="28"/>
      <c r="L13" s="28"/>
    </row>
    <row r="14" spans="2:12" ht="25.5" x14ac:dyDescent="0.25">
      <c r="B14" s="10">
        <v>5</v>
      </c>
      <c r="C14" s="11"/>
      <c r="D14" s="11"/>
      <c r="E14" s="11"/>
      <c r="F14" s="16" t="s">
        <v>11</v>
      </c>
      <c r="G14" s="5"/>
      <c r="H14" s="5"/>
      <c r="I14" s="5"/>
      <c r="J14" s="28"/>
      <c r="K14" s="28"/>
      <c r="L14" s="28"/>
    </row>
    <row r="15" spans="2:12" ht="25.5" x14ac:dyDescent="0.25">
      <c r="B15" s="12"/>
      <c r="C15" s="12">
        <v>54</v>
      </c>
      <c r="D15" s="12"/>
      <c r="E15" s="12"/>
      <c r="F15" s="17" t="s">
        <v>16</v>
      </c>
      <c r="G15" s="5"/>
      <c r="H15" s="5"/>
      <c r="I15" s="6"/>
      <c r="J15" s="28"/>
      <c r="K15" s="28"/>
      <c r="L15" s="28"/>
    </row>
    <row r="16" spans="2:12" ht="63.75" x14ac:dyDescent="0.25">
      <c r="B16" s="12"/>
      <c r="C16" s="12"/>
      <c r="D16" s="12">
        <v>541</v>
      </c>
      <c r="E16" s="23"/>
      <c r="F16" s="23" t="s">
        <v>47</v>
      </c>
      <c r="G16" s="5"/>
      <c r="H16" s="5"/>
      <c r="I16" s="6"/>
      <c r="J16" s="28"/>
      <c r="K16" s="28"/>
      <c r="L16" s="28"/>
    </row>
    <row r="17" spans="2:12" ht="38.25" x14ac:dyDescent="0.25">
      <c r="B17" s="12"/>
      <c r="C17" s="12"/>
      <c r="D17" s="12"/>
      <c r="E17" s="23">
        <v>5413</v>
      </c>
      <c r="F17" s="23" t="s">
        <v>48</v>
      </c>
      <c r="G17" s="5"/>
      <c r="H17" s="5"/>
      <c r="I17" s="6"/>
      <c r="J17" s="28"/>
      <c r="K17" s="28"/>
      <c r="L17" s="28"/>
    </row>
    <row r="18" spans="2:12" x14ac:dyDescent="0.25">
      <c r="B18" s="13"/>
      <c r="C18" s="11"/>
      <c r="D18" s="11"/>
      <c r="E18" s="11"/>
      <c r="F18" s="16" t="s">
        <v>22</v>
      </c>
      <c r="G18" s="5"/>
      <c r="H18" s="5"/>
      <c r="I18" s="5"/>
      <c r="J18" s="28"/>
      <c r="K18" s="28"/>
      <c r="L18" s="28"/>
    </row>
    <row r="20" spans="2:12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2:12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2:12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workbookViewId="0">
      <selection activeCell="L12" sqref="L1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5"/>
      <c r="C1" s="15"/>
      <c r="D1" s="15"/>
      <c r="E1" s="15"/>
      <c r="F1" s="4"/>
      <c r="G1" s="4"/>
      <c r="H1" s="4"/>
    </row>
    <row r="2" spans="2:8" ht="15.75" customHeight="1" x14ac:dyDescent="0.25">
      <c r="B2" s="170" t="s">
        <v>49</v>
      </c>
      <c r="C2" s="170"/>
      <c r="D2" s="170"/>
      <c r="E2" s="170"/>
      <c r="F2" s="170"/>
      <c r="G2" s="170"/>
      <c r="H2" s="170"/>
    </row>
    <row r="3" spans="2:8" ht="18" x14ac:dyDescent="0.25">
      <c r="B3" s="47"/>
      <c r="C3" s="47"/>
      <c r="D3" s="47"/>
      <c r="E3" s="47"/>
      <c r="F3" s="48"/>
      <c r="G3" s="48"/>
      <c r="H3" s="48"/>
    </row>
    <row r="4" spans="2:8" ht="25.5" x14ac:dyDescent="0.25">
      <c r="B4" s="35" t="s">
        <v>8</v>
      </c>
      <c r="C4" s="35" t="s">
        <v>73</v>
      </c>
      <c r="D4" s="35" t="s">
        <v>67</v>
      </c>
      <c r="E4" s="35" t="s">
        <v>69</v>
      </c>
      <c r="F4" s="35" t="s">
        <v>70</v>
      </c>
      <c r="G4" s="35" t="s">
        <v>27</v>
      </c>
      <c r="H4" s="35" t="s">
        <v>56</v>
      </c>
    </row>
    <row r="5" spans="2:8" x14ac:dyDescent="0.25">
      <c r="B5" s="35">
        <v>1</v>
      </c>
      <c r="C5" s="35">
        <v>2</v>
      </c>
      <c r="D5" s="35">
        <v>3</v>
      </c>
      <c r="E5" s="35">
        <v>4</v>
      </c>
      <c r="F5" s="35">
        <v>5</v>
      </c>
      <c r="G5" s="35" t="s">
        <v>39</v>
      </c>
      <c r="H5" s="35" t="s">
        <v>40</v>
      </c>
    </row>
    <row r="6" spans="2:8" x14ac:dyDescent="0.25">
      <c r="B6" s="7" t="s">
        <v>51</v>
      </c>
      <c r="C6" s="5"/>
      <c r="D6" s="5"/>
      <c r="E6" s="6"/>
      <c r="F6" s="28"/>
      <c r="G6" s="28"/>
      <c r="H6" s="28"/>
    </row>
    <row r="7" spans="2:8" x14ac:dyDescent="0.25">
      <c r="B7" s="7" t="s">
        <v>19</v>
      </c>
      <c r="C7" s="5"/>
      <c r="D7" s="5"/>
      <c r="E7" s="5"/>
      <c r="F7" s="28"/>
      <c r="G7" s="28"/>
      <c r="H7" s="28"/>
    </row>
    <row r="8" spans="2:8" x14ac:dyDescent="0.25">
      <c r="B8" s="20" t="s">
        <v>20</v>
      </c>
      <c r="C8" s="5"/>
      <c r="D8" s="5"/>
      <c r="E8" s="5"/>
      <c r="F8" s="28"/>
      <c r="G8" s="28"/>
      <c r="H8" s="28"/>
    </row>
    <row r="9" spans="2:8" x14ac:dyDescent="0.25">
      <c r="B9" s="21" t="s">
        <v>21</v>
      </c>
      <c r="C9" s="5"/>
      <c r="D9" s="5"/>
      <c r="E9" s="5"/>
      <c r="F9" s="28"/>
      <c r="G9" s="28"/>
      <c r="H9" s="28"/>
    </row>
    <row r="10" spans="2:8" x14ac:dyDescent="0.25">
      <c r="B10" s="21" t="s">
        <v>22</v>
      </c>
      <c r="C10" s="5"/>
      <c r="D10" s="5"/>
      <c r="E10" s="5"/>
      <c r="F10" s="28"/>
      <c r="G10" s="28"/>
      <c r="H10" s="28"/>
    </row>
    <row r="11" spans="2:8" x14ac:dyDescent="0.25">
      <c r="B11" s="7" t="s">
        <v>23</v>
      </c>
      <c r="C11" s="5"/>
      <c r="D11" s="5"/>
      <c r="E11" s="6"/>
      <c r="F11" s="28"/>
      <c r="G11" s="28"/>
      <c r="H11" s="28"/>
    </row>
    <row r="12" spans="2:8" x14ac:dyDescent="0.25">
      <c r="B12" s="22" t="s">
        <v>24</v>
      </c>
      <c r="C12" s="5"/>
      <c r="D12" s="5"/>
      <c r="E12" s="6"/>
      <c r="F12" s="28"/>
      <c r="G12" s="28"/>
      <c r="H12" s="28"/>
    </row>
    <row r="13" spans="2:8" x14ac:dyDescent="0.25">
      <c r="B13" s="7" t="s">
        <v>25</v>
      </c>
      <c r="C13" s="5"/>
      <c r="D13" s="5"/>
      <c r="E13" s="6"/>
      <c r="F13" s="28"/>
      <c r="G13" s="28"/>
      <c r="H13" s="28"/>
    </row>
    <row r="14" spans="2:8" x14ac:dyDescent="0.25">
      <c r="B14" s="22" t="s">
        <v>26</v>
      </c>
      <c r="C14" s="5"/>
      <c r="D14" s="5"/>
      <c r="E14" s="6"/>
      <c r="F14" s="28"/>
      <c r="G14" s="28"/>
      <c r="H14" s="28"/>
    </row>
    <row r="15" spans="2:8" x14ac:dyDescent="0.25">
      <c r="B15" s="12" t="s">
        <v>17</v>
      </c>
      <c r="C15" s="5"/>
      <c r="D15" s="5"/>
      <c r="E15" s="6"/>
      <c r="F15" s="28"/>
      <c r="G15" s="28"/>
      <c r="H15" s="28"/>
    </row>
    <row r="16" spans="2:8" x14ac:dyDescent="0.25">
      <c r="B16" s="22"/>
      <c r="C16" s="5"/>
      <c r="D16" s="5"/>
      <c r="E16" s="6"/>
      <c r="F16" s="28"/>
      <c r="G16" s="28"/>
      <c r="H16" s="28"/>
    </row>
    <row r="17" spans="2:8" ht="15.75" customHeight="1" x14ac:dyDescent="0.25">
      <c r="B17" s="7" t="s">
        <v>52</v>
      </c>
      <c r="C17" s="5"/>
      <c r="D17" s="5"/>
      <c r="E17" s="6"/>
      <c r="F17" s="28"/>
      <c r="G17" s="28"/>
      <c r="H17" s="28"/>
    </row>
    <row r="18" spans="2:8" ht="15.75" customHeight="1" x14ac:dyDescent="0.25">
      <c r="B18" s="7" t="s">
        <v>19</v>
      </c>
      <c r="C18" s="5"/>
      <c r="D18" s="5"/>
      <c r="E18" s="5"/>
      <c r="F18" s="28"/>
      <c r="G18" s="28"/>
      <c r="H18" s="28"/>
    </row>
    <row r="19" spans="2:8" x14ac:dyDescent="0.25">
      <c r="B19" s="20" t="s">
        <v>20</v>
      </c>
      <c r="C19" s="5"/>
      <c r="D19" s="5"/>
      <c r="E19" s="5"/>
      <c r="F19" s="28"/>
      <c r="G19" s="28"/>
      <c r="H19" s="28"/>
    </row>
    <row r="20" spans="2:8" x14ac:dyDescent="0.25">
      <c r="B20" s="21" t="s">
        <v>21</v>
      </c>
      <c r="C20" s="5"/>
      <c r="D20" s="5"/>
      <c r="E20" s="5"/>
      <c r="F20" s="28"/>
      <c r="G20" s="28"/>
      <c r="H20" s="28"/>
    </row>
    <row r="21" spans="2:8" x14ac:dyDescent="0.25">
      <c r="B21" s="21" t="s">
        <v>22</v>
      </c>
      <c r="C21" s="5"/>
      <c r="D21" s="5"/>
      <c r="E21" s="5"/>
      <c r="F21" s="28"/>
      <c r="G21" s="28"/>
      <c r="H21" s="28"/>
    </row>
    <row r="22" spans="2:8" x14ac:dyDescent="0.25">
      <c r="B22" s="7" t="s">
        <v>23</v>
      </c>
      <c r="C22" s="5"/>
      <c r="D22" s="5"/>
      <c r="E22" s="6"/>
      <c r="F22" s="28"/>
      <c r="G22" s="28"/>
      <c r="H22" s="28"/>
    </row>
    <row r="23" spans="2:8" x14ac:dyDescent="0.25">
      <c r="B23" s="22" t="s">
        <v>24</v>
      </c>
      <c r="C23" s="5"/>
      <c r="D23" s="5"/>
      <c r="E23" s="6"/>
      <c r="F23" s="28"/>
      <c r="G23" s="28"/>
      <c r="H23" s="28"/>
    </row>
    <row r="24" spans="2:8" x14ac:dyDescent="0.25">
      <c r="B24" s="7" t="s">
        <v>25</v>
      </c>
      <c r="C24" s="5"/>
      <c r="D24" s="5"/>
      <c r="E24" s="6"/>
      <c r="F24" s="28"/>
      <c r="G24" s="28"/>
      <c r="H24" s="28"/>
    </row>
    <row r="25" spans="2:8" x14ac:dyDescent="0.25">
      <c r="B25" s="22" t="s">
        <v>26</v>
      </c>
      <c r="C25" s="5"/>
      <c r="D25" s="5"/>
      <c r="E25" s="6"/>
      <c r="F25" s="28"/>
      <c r="G25" s="28"/>
      <c r="H25" s="28"/>
    </row>
    <row r="26" spans="2:8" x14ac:dyDescent="0.25">
      <c r="B26" s="12" t="s">
        <v>17</v>
      </c>
      <c r="C26" s="5"/>
      <c r="D26" s="5"/>
      <c r="E26" s="6"/>
      <c r="F26" s="28"/>
      <c r="G26" s="28"/>
      <c r="H26" s="28"/>
    </row>
    <row r="28" spans="2:8" x14ac:dyDescent="0.25">
      <c r="B28" s="40"/>
      <c r="C28" s="40"/>
      <c r="D28" s="40"/>
      <c r="E28" s="40"/>
      <c r="F28" s="40"/>
      <c r="G28" s="40"/>
      <c r="H28" s="4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0"/>
  <sheetViews>
    <sheetView tabSelected="1" workbookViewId="0">
      <selection activeCell="G10" sqref="G10"/>
    </sheetView>
  </sheetViews>
  <sheetFormatPr defaultRowHeight="15" x14ac:dyDescent="0.25"/>
  <cols>
    <col min="1" max="1" width="9.140625" style="95"/>
    <col min="2" max="2" width="7.42578125" style="95" bestFit="1" customWidth="1"/>
    <col min="3" max="3" width="8.42578125" style="95" bestFit="1" customWidth="1"/>
    <col min="4" max="4" width="20.85546875" style="95" customWidth="1"/>
    <col min="5" max="5" width="51" style="95" customWidth="1"/>
    <col min="6" max="8" width="24.28515625" style="95" customWidth="1"/>
    <col min="9" max="9" width="15.7109375" style="95" customWidth="1"/>
    <col min="10" max="10" width="24.28515625" style="95" customWidth="1"/>
    <col min="11" max="16384" width="9.140625" style="95"/>
  </cols>
  <sheetData>
    <row r="1" spans="2:10" ht="18" x14ac:dyDescent="0.25">
      <c r="B1" s="93"/>
      <c r="C1" s="93"/>
      <c r="D1" s="93"/>
      <c r="E1" s="93"/>
      <c r="F1" s="93"/>
      <c r="G1" s="93"/>
      <c r="H1" s="93"/>
      <c r="I1" s="94"/>
      <c r="J1" s="94"/>
    </row>
    <row r="2" spans="2:10" ht="18" customHeight="1" x14ac:dyDescent="0.25">
      <c r="B2" s="211" t="s">
        <v>12</v>
      </c>
      <c r="C2" s="211"/>
      <c r="D2" s="211"/>
      <c r="E2" s="211"/>
      <c r="F2" s="211"/>
      <c r="G2" s="211"/>
      <c r="H2" s="211"/>
      <c r="I2" s="211"/>
      <c r="J2" s="96"/>
    </row>
    <row r="3" spans="2:10" ht="18" x14ac:dyDescent="0.25">
      <c r="B3" s="97"/>
      <c r="C3" s="97"/>
      <c r="D3" s="97"/>
      <c r="E3" s="97"/>
      <c r="F3" s="97"/>
      <c r="G3" s="97"/>
      <c r="H3" s="97"/>
      <c r="I3" s="98"/>
      <c r="J3" s="94"/>
    </row>
    <row r="4" spans="2:10" ht="15.75" x14ac:dyDescent="0.25">
      <c r="B4" s="204" t="s">
        <v>61</v>
      </c>
      <c r="C4" s="204"/>
      <c r="D4" s="204"/>
      <c r="E4" s="204"/>
      <c r="F4" s="204"/>
      <c r="G4" s="204"/>
      <c r="H4" s="204"/>
      <c r="I4" s="204"/>
    </row>
    <row r="5" spans="2:10" ht="18" x14ac:dyDescent="0.25">
      <c r="B5" s="97"/>
      <c r="C5" s="97"/>
      <c r="D5" s="97"/>
      <c r="E5" s="97"/>
      <c r="F5" s="97"/>
      <c r="G5" s="97"/>
      <c r="H5" s="97"/>
      <c r="I5" s="98"/>
    </row>
    <row r="6" spans="2:10" ht="25.5" x14ac:dyDescent="0.25">
      <c r="B6" s="205" t="s">
        <v>8</v>
      </c>
      <c r="C6" s="206"/>
      <c r="D6" s="206"/>
      <c r="E6" s="207"/>
      <c r="F6" s="99" t="s">
        <v>163</v>
      </c>
      <c r="G6" s="99" t="s">
        <v>164</v>
      </c>
      <c r="H6" s="99" t="s">
        <v>167</v>
      </c>
      <c r="I6" s="99" t="s">
        <v>56</v>
      </c>
    </row>
    <row r="7" spans="2:10" s="101" customFormat="1" ht="11.25" x14ac:dyDescent="0.2">
      <c r="B7" s="208">
        <v>1</v>
      </c>
      <c r="C7" s="209"/>
      <c r="D7" s="209"/>
      <c r="E7" s="210"/>
      <c r="F7" s="100">
        <v>2</v>
      </c>
      <c r="G7" s="100">
        <v>3</v>
      </c>
      <c r="H7" s="100">
        <v>4</v>
      </c>
      <c r="I7" s="100" t="s">
        <v>50</v>
      </c>
    </row>
    <row r="8" spans="2:10" ht="30" customHeight="1" x14ac:dyDescent="0.25">
      <c r="B8" s="215" t="s">
        <v>144</v>
      </c>
      <c r="C8" s="216"/>
      <c r="D8" s="217"/>
      <c r="E8" s="102" t="s">
        <v>143</v>
      </c>
      <c r="F8" s="103">
        <f>F9+F10+F11+F14+F15+F12+F13</f>
        <v>5431065</v>
      </c>
      <c r="G8" s="103">
        <f>G9+G10+G11+G14+G15+G12+G13</f>
        <v>5221719</v>
      </c>
      <c r="H8" s="104">
        <f>H9+H10+H11+H14+H15+H12+H13</f>
        <v>2857592.81</v>
      </c>
      <c r="I8" s="105">
        <f>H8/G8*100</f>
        <v>54.725135726376692</v>
      </c>
    </row>
    <row r="9" spans="2:10" ht="30" customHeight="1" x14ac:dyDescent="0.25">
      <c r="B9" s="212">
        <v>11</v>
      </c>
      <c r="C9" s="213"/>
      <c r="D9" s="214"/>
      <c r="E9" s="106" t="s">
        <v>145</v>
      </c>
      <c r="F9" s="107">
        <v>4910929</v>
      </c>
      <c r="G9" s="108">
        <v>4701583</v>
      </c>
      <c r="H9" s="109">
        <v>2592393</v>
      </c>
      <c r="I9" s="109">
        <f t="shared" ref="I9:I15" si="0">H9/G9*100</f>
        <v>55.138726679928865</v>
      </c>
    </row>
    <row r="10" spans="2:10" ht="30" customHeight="1" x14ac:dyDescent="0.25">
      <c r="B10" s="218">
        <v>12</v>
      </c>
      <c r="C10" s="218"/>
      <c r="D10" s="218"/>
      <c r="E10" s="106" t="s">
        <v>146</v>
      </c>
      <c r="F10" s="107">
        <v>79634</v>
      </c>
      <c r="G10" s="108">
        <v>79634</v>
      </c>
      <c r="H10" s="109">
        <v>77069.33</v>
      </c>
      <c r="I10" s="109">
        <f t="shared" si="0"/>
        <v>96.779428384860751</v>
      </c>
    </row>
    <row r="11" spans="2:10" ht="30" customHeight="1" x14ac:dyDescent="0.25">
      <c r="B11" s="212">
        <v>31</v>
      </c>
      <c r="C11" s="213"/>
      <c r="D11" s="214"/>
      <c r="E11" s="110" t="s">
        <v>147</v>
      </c>
      <c r="F11" s="107">
        <v>262252</v>
      </c>
      <c r="G11" s="108">
        <v>262252</v>
      </c>
      <c r="H11" s="109">
        <v>112006.56</v>
      </c>
      <c r="I11" s="109">
        <f t="shared" si="0"/>
        <v>42.709516038009241</v>
      </c>
    </row>
    <row r="12" spans="2:10" ht="30" customHeight="1" x14ac:dyDescent="0.25">
      <c r="B12" s="212">
        <v>5012</v>
      </c>
      <c r="C12" s="213"/>
      <c r="D12" s="214"/>
      <c r="E12" s="110" t="s">
        <v>172</v>
      </c>
      <c r="F12" s="107">
        <v>17550</v>
      </c>
      <c r="G12" s="108">
        <v>17550</v>
      </c>
      <c r="H12" s="109"/>
      <c r="I12" s="109">
        <f t="shared" si="0"/>
        <v>0</v>
      </c>
    </row>
    <row r="13" spans="2:10" ht="30" customHeight="1" x14ac:dyDescent="0.25">
      <c r="B13" s="212">
        <v>54</v>
      </c>
      <c r="C13" s="213"/>
      <c r="D13" s="214"/>
      <c r="E13" s="110" t="s">
        <v>173</v>
      </c>
      <c r="F13" s="107">
        <v>61150</v>
      </c>
      <c r="G13" s="108">
        <v>61150</v>
      </c>
      <c r="H13" s="109">
        <v>54339.1</v>
      </c>
      <c r="I13" s="109">
        <f t="shared" si="0"/>
        <v>88.861978740801305</v>
      </c>
    </row>
    <row r="14" spans="2:10" ht="30" customHeight="1" x14ac:dyDescent="0.25">
      <c r="B14" s="212">
        <v>56511</v>
      </c>
      <c r="C14" s="213"/>
      <c r="D14" s="214"/>
      <c r="E14" s="110" t="s">
        <v>174</v>
      </c>
      <c r="F14" s="107">
        <v>99450</v>
      </c>
      <c r="G14" s="108">
        <v>99450</v>
      </c>
      <c r="H14" s="109">
        <v>21784.82</v>
      </c>
      <c r="I14" s="109">
        <f t="shared" si="0"/>
        <v>21.905299145299146</v>
      </c>
    </row>
    <row r="15" spans="2:10" ht="30" customHeight="1" x14ac:dyDescent="0.25">
      <c r="B15" s="212">
        <v>61</v>
      </c>
      <c r="C15" s="213"/>
      <c r="D15" s="214"/>
      <c r="E15" s="106" t="s">
        <v>148</v>
      </c>
      <c r="F15" s="107">
        <v>100</v>
      </c>
      <c r="G15" s="108">
        <v>100</v>
      </c>
      <c r="H15" s="108"/>
      <c r="I15" s="108">
        <f t="shared" si="0"/>
        <v>0</v>
      </c>
    </row>
    <row r="17" spans="1:11" x14ac:dyDescent="0.25">
      <c r="C17" s="222"/>
      <c r="D17" s="222"/>
    </row>
    <row r="18" spans="1:11" x14ac:dyDescent="0.25">
      <c r="B18" s="111"/>
      <c r="C18" s="111"/>
      <c r="D18" s="111"/>
      <c r="E18" s="111"/>
      <c r="F18" s="111"/>
      <c r="G18" s="111"/>
      <c r="H18" s="111"/>
      <c r="I18" s="111"/>
    </row>
    <row r="19" spans="1:11" x14ac:dyDescent="0.25">
      <c r="B19" s="111"/>
      <c r="C19" s="111"/>
      <c r="D19" s="111"/>
      <c r="E19" s="111"/>
      <c r="F19" s="111"/>
      <c r="G19" s="111"/>
      <c r="H19" s="111"/>
      <c r="I19" s="111"/>
    </row>
    <row r="20" spans="1:11" ht="25.5" customHeight="1" x14ac:dyDescent="0.25">
      <c r="B20" s="205" t="s">
        <v>8</v>
      </c>
      <c r="C20" s="206"/>
      <c r="D20" s="206"/>
      <c r="E20" s="207"/>
      <c r="F20" s="99" t="s">
        <v>163</v>
      </c>
      <c r="G20" s="99" t="s">
        <v>164</v>
      </c>
      <c r="H20" s="99" t="s">
        <v>167</v>
      </c>
      <c r="I20" s="99" t="s">
        <v>56</v>
      </c>
    </row>
    <row r="21" spans="1:11" x14ac:dyDescent="0.25">
      <c r="A21" s="112"/>
      <c r="B21" s="208">
        <v>1</v>
      </c>
      <c r="C21" s="209"/>
      <c r="D21" s="209"/>
      <c r="E21" s="210"/>
      <c r="F21" s="100">
        <v>2</v>
      </c>
      <c r="G21" s="100">
        <v>3</v>
      </c>
      <c r="H21" s="100">
        <v>4</v>
      </c>
      <c r="I21" s="100" t="s">
        <v>50</v>
      </c>
      <c r="J21" s="113"/>
      <c r="K21" s="114"/>
    </row>
    <row r="22" spans="1:11" x14ac:dyDescent="0.25">
      <c r="A22" s="115"/>
      <c r="B22" s="223" t="s">
        <v>144</v>
      </c>
      <c r="C22" s="224"/>
      <c r="D22" s="225"/>
      <c r="E22" s="147" t="s">
        <v>143</v>
      </c>
      <c r="F22" s="121">
        <f t="shared" ref="F22:G22" si="1">F23</f>
        <v>5431065</v>
      </c>
      <c r="G22" s="121">
        <f t="shared" si="1"/>
        <v>5221719</v>
      </c>
      <c r="H22" s="121">
        <f>H23</f>
        <v>2857592.81</v>
      </c>
      <c r="I22" s="162">
        <f>H22/G22*100</f>
        <v>54.725135726376692</v>
      </c>
      <c r="J22" s="113"/>
      <c r="K22" s="114"/>
    </row>
    <row r="23" spans="1:11" ht="31.5" customHeight="1" x14ac:dyDescent="0.25">
      <c r="A23" s="115"/>
      <c r="B23" s="117"/>
      <c r="C23" s="118">
        <v>30</v>
      </c>
      <c r="D23" s="102"/>
      <c r="E23" s="102" t="s">
        <v>153</v>
      </c>
      <c r="F23" s="104">
        <f t="shared" ref="F23:G24" si="2">F24</f>
        <v>5431065</v>
      </c>
      <c r="G23" s="104">
        <f t="shared" si="2"/>
        <v>5221719</v>
      </c>
      <c r="H23" s="104">
        <f>H24</f>
        <v>2857592.81</v>
      </c>
      <c r="I23" s="116">
        <f t="shared" ref="I23:I24" si="3">H23/G23*100</f>
        <v>54.725135726376692</v>
      </c>
      <c r="J23" s="113"/>
      <c r="K23" s="114"/>
    </row>
    <row r="24" spans="1:11" ht="25.5" x14ac:dyDescent="0.25">
      <c r="A24" s="115"/>
      <c r="B24" s="117"/>
      <c r="C24" s="118">
        <v>3001</v>
      </c>
      <c r="D24" s="102"/>
      <c r="E24" s="102" t="s">
        <v>154</v>
      </c>
      <c r="F24" s="104">
        <f t="shared" si="2"/>
        <v>5431065</v>
      </c>
      <c r="G24" s="104">
        <f t="shared" si="2"/>
        <v>5221719</v>
      </c>
      <c r="H24" s="104">
        <f>H25</f>
        <v>2857592.81</v>
      </c>
      <c r="I24" s="116">
        <f t="shared" si="3"/>
        <v>54.725135726376692</v>
      </c>
      <c r="J24" s="113"/>
      <c r="K24" s="114"/>
    </row>
    <row r="25" spans="1:11" ht="25.5" x14ac:dyDescent="0.25">
      <c r="A25" s="115"/>
      <c r="B25" s="117"/>
      <c r="C25" s="118"/>
      <c r="D25" s="102" t="s">
        <v>155</v>
      </c>
      <c r="E25" s="102" t="s">
        <v>156</v>
      </c>
      <c r="F25" s="103">
        <f>F26+F58+F62+F88+F101+F95+F90</f>
        <v>5431065</v>
      </c>
      <c r="G25" s="103">
        <f>G26+G58+G62+G88+G101+G95+G90</f>
        <v>5221719</v>
      </c>
      <c r="H25" s="104">
        <f>H26+H58+H62+H88+H101+H90+H95</f>
        <v>2857592.81</v>
      </c>
      <c r="I25" s="105">
        <f>H25/G25*100</f>
        <v>54.725135726376692</v>
      </c>
      <c r="J25" s="113"/>
      <c r="K25" s="114"/>
    </row>
    <row r="26" spans="1:11" x14ac:dyDescent="0.25">
      <c r="A26" s="115"/>
      <c r="B26" s="223">
        <v>11</v>
      </c>
      <c r="C26" s="224"/>
      <c r="D26" s="225"/>
      <c r="E26" s="119" t="s">
        <v>145</v>
      </c>
      <c r="F26" s="120">
        <f>F27+F32+F54+F56</f>
        <v>4910929</v>
      </c>
      <c r="G26" s="120">
        <f>G27+G32+G54+G56</f>
        <v>4701583</v>
      </c>
      <c r="H26" s="121">
        <f>H27+H32+H54+H56</f>
        <v>2592393</v>
      </c>
      <c r="I26" s="80">
        <f>H26/G26*100</f>
        <v>55.138726679928865</v>
      </c>
      <c r="J26" s="113"/>
      <c r="K26" s="114"/>
    </row>
    <row r="27" spans="1:11" x14ac:dyDescent="0.25">
      <c r="A27" s="115"/>
      <c r="B27" s="7"/>
      <c r="C27" s="122">
        <v>31</v>
      </c>
      <c r="D27" s="7"/>
      <c r="E27" s="102" t="s">
        <v>5</v>
      </c>
      <c r="F27" s="103">
        <v>1512126</v>
      </c>
      <c r="G27" s="103">
        <v>1452780</v>
      </c>
      <c r="H27" s="104">
        <f>H28+H29+H30+H31</f>
        <v>737640.21</v>
      </c>
      <c r="I27" s="105">
        <f>H27/G27*100</f>
        <v>50.774391855614752</v>
      </c>
      <c r="J27" s="113"/>
      <c r="K27" s="114"/>
    </row>
    <row r="28" spans="1:11" x14ac:dyDescent="0.25">
      <c r="A28" s="115"/>
      <c r="B28" s="123"/>
      <c r="C28" s="124"/>
      <c r="D28" s="124">
        <v>3111</v>
      </c>
      <c r="E28" s="8" t="s">
        <v>36</v>
      </c>
      <c r="F28" s="108"/>
      <c r="G28" s="108"/>
      <c r="H28" s="109">
        <v>588592.09</v>
      </c>
      <c r="I28" s="105"/>
      <c r="J28" s="113"/>
      <c r="K28" s="114"/>
    </row>
    <row r="29" spans="1:11" x14ac:dyDescent="0.25">
      <c r="A29" s="115"/>
      <c r="B29" s="123"/>
      <c r="C29" s="124"/>
      <c r="D29" s="124">
        <v>3113</v>
      </c>
      <c r="E29" s="8" t="s">
        <v>79</v>
      </c>
      <c r="F29" s="108"/>
      <c r="G29" s="108"/>
      <c r="H29" s="109">
        <v>18687.57</v>
      </c>
      <c r="I29" s="105"/>
      <c r="J29" s="113"/>
      <c r="K29" s="114"/>
    </row>
    <row r="30" spans="1:11" x14ac:dyDescent="0.25">
      <c r="A30" s="115"/>
      <c r="B30" s="123"/>
      <c r="C30" s="124"/>
      <c r="D30" s="124">
        <v>3121</v>
      </c>
      <c r="E30" s="8" t="s">
        <v>80</v>
      </c>
      <c r="F30" s="108"/>
      <c r="G30" s="108"/>
      <c r="H30" s="109">
        <v>29837.86</v>
      </c>
      <c r="I30" s="105"/>
      <c r="J30" s="113"/>
      <c r="K30" s="114"/>
    </row>
    <row r="31" spans="1:11" x14ac:dyDescent="0.25">
      <c r="A31" s="115"/>
      <c r="B31" s="123"/>
      <c r="C31" s="124"/>
      <c r="D31" s="124">
        <v>3132</v>
      </c>
      <c r="E31" s="8" t="s">
        <v>82</v>
      </c>
      <c r="F31" s="108"/>
      <c r="G31" s="108"/>
      <c r="H31" s="109">
        <v>100522.69</v>
      </c>
      <c r="I31" s="105"/>
      <c r="J31" s="113"/>
      <c r="K31" s="114"/>
    </row>
    <row r="32" spans="1:11" x14ac:dyDescent="0.25">
      <c r="A32" s="115"/>
      <c r="B32" s="123"/>
      <c r="C32" s="125">
        <v>32</v>
      </c>
      <c r="D32" s="126"/>
      <c r="E32" s="18" t="s">
        <v>14</v>
      </c>
      <c r="F32" s="127">
        <v>498671</v>
      </c>
      <c r="G32" s="127">
        <v>498671</v>
      </c>
      <c r="H32" s="105">
        <f>SUM(H33:H53)</f>
        <v>308966.75999999995</v>
      </c>
      <c r="I32" s="105">
        <f>H32/G32*100</f>
        <v>61.9580364609131</v>
      </c>
      <c r="J32" s="113"/>
      <c r="K32" s="114"/>
    </row>
    <row r="33" spans="1:11" x14ac:dyDescent="0.25">
      <c r="A33" s="115"/>
      <c r="B33" s="128"/>
      <c r="C33" s="8"/>
      <c r="D33" s="124">
        <v>3211</v>
      </c>
      <c r="E33" s="23" t="s">
        <v>38</v>
      </c>
      <c r="F33" s="108"/>
      <c r="G33" s="108"/>
      <c r="H33" s="109">
        <v>4039.86</v>
      </c>
      <c r="I33" s="105"/>
      <c r="J33" s="113"/>
      <c r="K33" s="114"/>
    </row>
    <row r="34" spans="1:11" x14ac:dyDescent="0.25">
      <c r="A34" s="115"/>
      <c r="B34" s="128"/>
      <c r="C34" s="9"/>
      <c r="D34" s="124">
        <v>3212</v>
      </c>
      <c r="E34" s="8" t="s">
        <v>83</v>
      </c>
      <c r="F34" s="108"/>
      <c r="G34" s="108"/>
      <c r="H34" s="109">
        <v>26739.06</v>
      </c>
      <c r="I34" s="105"/>
      <c r="J34" s="113"/>
      <c r="K34" s="114"/>
    </row>
    <row r="35" spans="1:11" x14ac:dyDescent="0.25">
      <c r="A35" s="115"/>
      <c r="B35" s="128"/>
      <c r="C35" s="9"/>
      <c r="D35" s="124">
        <v>3213</v>
      </c>
      <c r="E35" s="8" t="s">
        <v>84</v>
      </c>
      <c r="F35" s="108"/>
      <c r="G35" s="108"/>
      <c r="H35" s="109">
        <v>3170.2</v>
      </c>
      <c r="I35" s="105"/>
      <c r="J35" s="113"/>
      <c r="K35" s="114"/>
    </row>
    <row r="36" spans="1:11" x14ac:dyDescent="0.25">
      <c r="A36" s="115"/>
      <c r="B36" s="128"/>
      <c r="C36" s="9"/>
      <c r="D36" s="124">
        <v>3221</v>
      </c>
      <c r="E36" s="8" t="s">
        <v>86</v>
      </c>
      <c r="F36" s="108"/>
      <c r="G36" s="108"/>
      <c r="H36" s="109">
        <v>8164.97</v>
      </c>
      <c r="I36" s="105"/>
      <c r="J36" s="113"/>
      <c r="K36" s="114"/>
    </row>
    <row r="37" spans="1:11" x14ac:dyDescent="0.25">
      <c r="A37" s="115"/>
      <c r="B37" s="128"/>
      <c r="C37" s="9"/>
      <c r="D37" s="124">
        <v>3223</v>
      </c>
      <c r="E37" s="8" t="s">
        <v>88</v>
      </c>
      <c r="F37" s="108"/>
      <c r="G37" s="108"/>
      <c r="H37" s="109">
        <v>40146.980000000003</v>
      </c>
      <c r="I37" s="105"/>
      <c r="J37" s="113"/>
      <c r="K37" s="114"/>
    </row>
    <row r="38" spans="1:11" x14ac:dyDescent="0.25">
      <c r="A38" s="115"/>
      <c r="B38" s="128"/>
      <c r="C38" s="9"/>
      <c r="D38" s="124">
        <v>3224</v>
      </c>
      <c r="E38" s="8" t="s">
        <v>89</v>
      </c>
      <c r="F38" s="108"/>
      <c r="G38" s="108"/>
      <c r="H38" s="109">
        <v>20804.560000000001</v>
      </c>
      <c r="I38" s="105"/>
      <c r="J38" s="113"/>
      <c r="K38" s="114"/>
    </row>
    <row r="39" spans="1:11" x14ac:dyDescent="0.25">
      <c r="A39" s="115"/>
      <c r="B39" s="128"/>
      <c r="C39" s="9"/>
      <c r="D39" s="124">
        <v>3225</v>
      </c>
      <c r="E39" s="8" t="s">
        <v>90</v>
      </c>
      <c r="F39" s="108"/>
      <c r="G39" s="108"/>
      <c r="H39" s="109">
        <v>6982.37</v>
      </c>
      <c r="I39" s="105"/>
      <c r="J39" s="113"/>
      <c r="K39" s="114"/>
    </row>
    <row r="40" spans="1:11" x14ac:dyDescent="0.25">
      <c r="A40" s="115"/>
      <c r="B40" s="128"/>
      <c r="C40" s="9"/>
      <c r="D40" s="124">
        <v>3227</v>
      </c>
      <c r="E40" s="8" t="s">
        <v>91</v>
      </c>
      <c r="F40" s="108"/>
      <c r="G40" s="108"/>
      <c r="H40" s="109">
        <v>10294.1</v>
      </c>
      <c r="I40" s="105"/>
      <c r="J40" s="113"/>
      <c r="K40" s="114"/>
    </row>
    <row r="41" spans="1:11" x14ac:dyDescent="0.25">
      <c r="A41" s="115"/>
      <c r="B41" s="128"/>
      <c r="C41" s="8"/>
      <c r="D41" s="124">
        <v>3231</v>
      </c>
      <c r="E41" s="8" t="s">
        <v>93</v>
      </c>
      <c r="F41" s="108"/>
      <c r="G41" s="108"/>
      <c r="H41" s="109">
        <v>5910.28</v>
      </c>
      <c r="I41" s="105"/>
      <c r="J41" s="113"/>
      <c r="K41" s="114"/>
    </row>
    <row r="42" spans="1:11" x14ac:dyDescent="0.25">
      <c r="A42" s="115"/>
      <c r="B42" s="128"/>
      <c r="C42" s="8"/>
      <c r="D42" s="124">
        <v>3232</v>
      </c>
      <c r="E42" s="8" t="s">
        <v>94</v>
      </c>
      <c r="F42" s="108"/>
      <c r="G42" s="108"/>
      <c r="H42" s="109">
        <v>26584.22</v>
      </c>
      <c r="I42" s="105"/>
      <c r="J42" s="113"/>
      <c r="K42" s="114"/>
    </row>
    <row r="43" spans="1:11" x14ac:dyDescent="0.25">
      <c r="A43" s="115"/>
      <c r="B43" s="128"/>
      <c r="C43" s="8"/>
      <c r="D43" s="124">
        <v>3233</v>
      </c>
      <c r="E43" s="8" t="s">
        <v>95</v>
      </c>
      <c r="F43" s="108"/>
      <c r="G43" s="108"/>
      <c r="H43" s="109">
        <v>938.5</v>
      </c>
      <c r="I43" s="105"/>
      <c r="J43" s="113"/>
      <c r="K43" s="114"/>
    </row>
    <row r="44" spans="1:11" x14ac:dyDescent="0.25">
      <c r="A44" s="115"/>
      <c r="B44" s="128"/>
      <c r="C44" s="8"/>
      <c r="D44" s="124">
        <v>3234</v>
      </c>
      <c r="E44" s="8" t="s">
        <v>96</v>
      </c>
      <c r="F44" s="108"/>
      <c r="G44" s="108"/>
      <c r="H44" s="109">
        <v>43810.1</v>
      </c>
      <c r="I44" s="105"/>
      <c r="J44" s="113"/>
      <c r="K44" s="114"/>
    </row>
    <row r="45" spans="1:11" x14ac:dyDescent="0.25">
      <c r="A45" s="115"/>
      <c r="B45" s="128"/>
      <c r="C45" s="8"/>
      <c r="D45" s="124">
        <v>3236</v>
      </c>
      <c r="E45" s="8" t="s">
        <v>98</v>
      </c>
      <c r="F45" s="108"/>
      <c r="G45" s="108"/>
      <c r="H45" s="109">
        <v>33047.15</v>
      </c>
      <c r="I45" s="105"/>
      <c r="J45" s="113"/>
      <c r="K45" s="114"/>
    </row>
    <row r="46" spans="1:11" x14ac:dyDescent="0.25">
      <c r="A46" s="115"/>
      <c r="B46" s="128"/>
      <c r="C46" s="8"/>
      <c r="D46" s="124">
        <v>3237</v>
      </c>
      <c r="E46" s="8" t="s">
        <v>99</v>
      </c>
      <c r="F46" s="108"/>
      <c r="G46" s="108"/>
      <c r="H46" s="109">
        <v>12926.33</v>
      </c>
      <c r="I46" s="105"/>
      <c r="J46" s="113"/>
      <c r="K46" s="114"/>
    </row>
    <row r="47" spans="1:11" x14ac:dyDescent="0.25">
      <c r="A47" s="115"/>
      <c r="B47" s="128"/>
      <c r="C47" s="8"/>
      <c r="D47" s="124">
        <v>3238</v>
      </c>
      <c r="E47" s="8" t="s">
        <v>100</v>
      </c>
      <c r="F47" s="108"/>
      <c r="G47" s="108"/>
      <c r="H47" s="109">
        <v>5802.5</v>
      </c>
      <c r="I47" s="105"/>
      <c r="J47" s="113"/>
      <c r="K47" s="114"/>
    </row>
    <row r="48" spans="1:11" x14ac:dyDescent="0.25">
      <c r="A48" s="115"/>
      <c r="B48" s="128"/>
      <c r="C48" s="8"/>
      <c r="D48" s="124">
        <v>3241</v>
      </c>
      <c r="E48" s="8" t="s">
        <v>102</v>
      </c>
      <c r="F48" s="108"/>
      <c r="G48" s="108"/>
      <c r="H48" s="109">
        <v>3731.58</v>
      </c>
      <c r="I48" s="105"/>
      <c r="J48" s="113"/>
      <c r="K48" s="114"/>
    </row>
    <row r="49" spans="1:11" ht="25.5" x14ac:dyDescent="0.25">
      <c r="A49" s="115"/>
      <c r="B49" s="128"/>
      <c r="C49" s="8"/>
      <c r="D49" s="124">
        <v>3291</v>
      </c>
      <c r="E49" s="23" t="s">
        <v>113</v>
      </c>
      <c r="F49" s="108"/>
      <c r="G49" s="108"/>
      <c r="H49" s="109">
        <v>12176.54</v>
      </c>
      <c r="I49" s="105"/>
      <c r="J49" s="113"/>
      <c r="K49" s="114"/>
    </row>
    <row r="50" spans="1:11" x14ac:dyDescent="0.25">
      <c r="A50" s="115"/>
      <c r="B50" s="128"/>
      <c r="C50" s="8"/>
      <c r="D50" s="124">
        <v>3292</v>
      </c>
      <c r="E50" s="8" t="s">
        <v>104</v>
      </c>
      <c r="F50" s="108"/>
      <c r="G50" s="108"/>
      <c r="H50" s="109">
        <v>36446.94</v>
      </c>
      <c r="I50" s="105"/>
      <c r="J50" s="113"/>
      <c r="K50" s="114"/>
    </row>
    <row r="51" spans="1:11" x14ac:dyDescent="0.25">
      <c r="A51" s="115"/>
      <c r="B51" s="128"/>
      <c r="C51" s="8"/>
      <c r="D51" s="124">
        <v>3293</v>
      </c>
      <c r="E51" s="8" t="s">
        <v>105</v>
      </c>
      <c r="F51" s="108"/>
      <c r="G51" s="108"/>
      <c r="H51" s="109">
        <v>713.61</v>
      </c>
      <c r="I51" s="105"/>
      <c r="J51" s="113"/>
      <c r="K51" s="114"/>
    </row>
    <row r="52" spans="1:11" x14ac:dyDescent="0.25">
      <c r="A52" s="115"/>
      <c r="B52" s="128"/>
      <c r="C52" s="8"/>
      <c r="D52" s="124">
        <v>3294</v>
      </c>
      <c r="E52" s="8" t="s">
        <v>106</v>
      </c>
      <c r="F52" s="108"/>
      <c r="G52" s="108"/>
      <c r="H52" s="109">
        <v>4185.67</v>
      </c>
      <c r="I52" s="105"/>
      <c r="J52" s="113"/>
      <c r="K52" s="114"/>
    </row>
    <row r="53" spans="1:11" x14ac:dyDescent="0.25">
      <c r="A53" s="115"/>
      <c r="B53" s="128"/>
      <c r="C53" s="8"/>
      <c r="D53" s="124">
        <v>3295</v>
      </c>
      <c r="E53" s="8" t="s">
        <v>107</v>
      </c>
      <c r="F53" s="108"/>
      <c r="G53" s="108"/>
      <c r="H53" s="109">
        <v>2351.2399999999998</v>
      </c>
      <c r="I53" s="105"/>
      <c r="J53" s="113"/>
      <c r="K53" s="114"/>
    </row>
    <row r="54" spans="1:11" x14ac:dyDescent="0.25">
      <c r="A54" s="115"/>
      <c r="B54" s="128"/>
      <c r="C54" s="125">
        <v>34</v>
      </c>
      <c r="D54" s="124"/>
      <c r="E54" s="18" t="s">
        <v>109</v>
      </c>
      <c r="F54" s="127">
        <v>132</v>
      </c>
      <c r="G54" s="127">
        <v>132</v>
      </c>
      <c r="H54" s="105">
        <f>H55</f>
        <v>0</v>
      </c>
      <c r="I54" s="105">
        <f t="shared" ref="I54:I102" si="4">H54/G54*100</f>
        <v>0</v>
      </c>
      <c r="J54" s="113"/>
      <c r="K54" s="114"/>
    </row>
    <row r="55" spans="1:11" x14ac:dyDescent="0.25">
      <c r="A55" s="115"/>
      <c r="B55" s="128"/>
      <c r="C55" s="125"/>
      <c r="D55" s="124">
        <v>3433</v>
      </c>
      <c r="E55" s="8" t="s">
        <v>111</v>
      </c>
      <c r="F55" s="108"/>
      <c r="G55" s="108"/>
      <c r="H55" s="109"/>
      <c r="I55" s="105"/>
      <c r="J55" s="113"/>
      <c r="K55" s="114"/>
    </row>
    <row r="56" spans="1:11" x14ac:dyDescent="0.25">
      <c r="A56" s="115"/>
      <c r="B56" s="128"/>
      <c r="C56" s="125">
        <v>42</v>
      </c>
      <c r="D56" s="124"/>
      <c r="E56" s="18" t="s">
        <v>121</v>
      </c>
      <c r="F56" s="127">
        <v>2900000</v>
      </c>
      <c r="G56" s="127">
        <v>2750000</v>
      </c>
      <c r="H56" s="105">
        <f>H57</f>
        <v>1545786.03</v>
      </c>
      <c r="I56" s="105">
        <f t="shared" si="4"/>
        <v>56.210401090909087</v>
      </c>
      <c r="J56" s="113"/>
      <c r="K56" s="114"/>
    </row>
    <row r="57" spans="1:11" x14ac:dyDescent="0.25">
      <c r="A57" s="115"/>
      <c r="B57" s="128"/>
      <c r="C57" s="8"/>
      <c r="D57" s="124">
        <v>4212</v>
      </c>
      <c r="E57" s="8" t="s">
        <v>123</v>
      </c>
      <c r="F57" s="108"/>
      <c r="G57" s="108"/>
      <c r="H57" s="109">
        <v>1545786.03</v>
      </c>
      <c r="I57" s="105"/>
      <c r="J57" s="113"/>
      <c r="K57" s="114"/>
    </row>
    <row r="58" spans="1:11" x14ac:dyDescent="0.25">
      <c r="A58" s="115"/>
      <c r="B58" s="219">
        <v>12</v>
      </c>
      <c r="C58" s="220"/>
      <c r="D58" s="221"/>
      <c r="E58" s="129" t="s">
        <v>146</v>
      </c>
      <c r="F58" s="130">
        <f>F59</f>
        <v>79634</v>
      </c>
      <c r="G58" s="130">
        <f>G59</f>
        <v>79634</v>
      </c>
      <c r="H58" s="80">
        <f>H59</f>
        <v>77069.33</v>
      </c>
      <c r="I58" s="80">
        <f t="shared" si="4"/>
        <v>96.779428384860751</v>
      </c>
      <c r="J58" s="113"/>
      <c r="K58" s="114"/>
    </row>
    <row r="59" spans="1:11" x14ac:dyDescent="0.25">
      <c r="A59" s="115"/>
      <c r="B59" s="131"/>
      <c r="C59" s="131">
        <v>32</v>
      </c>
      <c r="D59" s="131"/>
      <c r="E59" s="132" t="s">
        <v>14</v>
      </c>
      <c r="F59" s="127">
        <v>79634</v>
      </c>
      <c r="G59" s="127">
        <v>79634</v>
      </c>
      <c r="H59" s="105">
        <f>H60+H61</f>
        <v>77069.33</v>
      </c>
      <c r="I59" s="105">
        <f t="shared" si="4"/>
        <v>96.779428384860751</v>
      </c>
      <c r="J59" s="113"/>
      <c r="K59" s="114"/>
    </row>
    <row r="60" spans="1:11" x14ac:dyDescent="0.25">
      <c r="A60" s="115"/>
      <c r="B60" s="131"/>
      <c r="C60" s="131"/>
      <c r="D60" s="133">
        <v>3222</v>
      </c>
      <c r="E60" s="134" t="s">
        <v>87</v>
      </c>
      <c r="F60" s="108"/>
      <c r="G60" s="108"/>
      <c r="H60" s="109">
        <v>53089</v>
      </c>
      <c r="I60" s="105"/>
      <c r="J60" s="113"/>
      <c r="K60" s="114"/>
    </row>
    <row r="61" spans="1:11" x14ac:dyDescent="0.25">
      <c r="A61" s="115"/>
      <c r="B61" s="131"/>
      <c r="C61" s="131"/>
      <c r="D61" s="133">
        <v>3239</v>
      </c>
      <c r="E61" s="134" t="s">
        <v>101</v>
      </c>
      <c r="F61" s="108"/>
      <c r="G61" s="108"/>
      <c r="H61" s="109">
        <v>23980.33</v>
      </c>
      <c r="I61" s="105"/>
      <c r="J61" s="113"/>
      <c r="K61" s="114"/>
    </row>
    <row r="62" spans="1:11" x14ac:dyDescent="0.25">
      <c r="A62" s="115"/>
      <c r="B62" s="219">
        <v>31</v>
      </c>
      <c r="C62" s="220"/>
      <c r="D62" s="221"/>
      <c r="E62" s="129" t="s">
        <v>147</v>
      </c>
      <c r="F62" s="130">
        <f>F63+F77+F79+F81+F83</f>
        <v>262252</v>
      </c>
      <c r="G62" s="130">
        <f>G63+G77+G79+G81+G83</f>
        <v>262252</v>
      </c>
      <c r="H62" s="80">
        <f>H63+H77+H79+H81+H83</f>
        <v>112006.56</v>
      </c>
      <c r="I62" s="80">
        <f t="shared" si="4"/>
        <v>42.709516038009241</v>
      </c>
      <c r="J62" s="113"/>
      <c r="K62" s="114"/>
    </row>
    <row r="63" spans="1:11" x14ac:dyDescent="0.25">
      <c r="A63" s="115"/>
      <c r="B63" s="131"/>
      <c r="C63" s="131">
        <v>32</v>
      </c>
      <c r="D63" s="131"/>
      <c r="E63" s="132" t="s">
        <v>14</v>
      </c>
      <c r="F63" s="127">
        <v>259552</v>
      </c>
      <c r="G63" s="127">
        <v>259552</v>
      </c>
      <c r="H63" s="105">
        <f>SUM(H64:H76)</f>
        <v>112006.56</v>
      </c>
      <c r="I63" s="105">
        <f t="shared" si="4"/>
        <v>43.153803476759954</v>
      </c>
      <c r="J63" s="113"/>
      <c r="K63" s="114"/>
    </row>
    <row r="64" spans="1:11" x14ac:dyDescent="0.25">
      <c r="A64" s="115"/>
      <c r="B64" s="131"/>
      <c r="C64" s="131"/>
      <c r="D64" s="133">
        <v>3221</v>
      </c>
      <c r="E64" s="8" t="s">
        <v>86</v>
      </c>
      <c r="F64" s="108"/>
      <c r="G64" s="108"/>
      <c r="H64" s="109">
        <v>2794.5</v>
      </c>
      <c r="I64" s="105"/>
      <c r="J64" s="113"/>
      <c r="K64" s="114"/>
    </row>
    <row r="65" spans="1:11" x14ac:dyDescent="0.25">
      <c r="A65" s="115"/>
      <c r="B65" s="131"/>
      <c r="C65" s="131"/>
      <c r="D65" s="133">
        <v>3222</v>
      </c>
      <c r="E65" s="134" t="s">
        <v>87</v>
      </c>
      <c r="F65" s="108"/>
      <c r="G65" s="108"/>
      <c r="H65" s="109">
        <v>54613.39</v>
      </c>
      <c r="I65" s="105"/>
      <c r="J65" s="113"/>
      <c r="K65" s="114"/>
    </row>
    <row r="66" spans="1:11" x14ac:dyDescent="0.25">
      <c r="A66" s="115"/>
      <c r="B66" s="131"/>
      <c r="C66" s="131"/>
      <c r="D66" s="133">
        <v>3224</v>
      </c>
      <c r="E66" s="8" t="s">
        <v>89</v>
      </c>
      <c r="F66" s="108"/>
      <c r="G66" s="108"/>
      <c r="H66" s="109">
        <v>16600.7</v>
      </c>
      <c r="I66" s="105"/>
      <c r="J66" s="113"/>
      <c r="K66" s="114"/>
    </row>
    <row r="67" spans="1:11" x14ac:dyDescent="0.25">
      <c r="A67" s="115"/>
      <c r="B67" s="131"/>
      <c r="C67" s="131"/>
      <c r="D67" s="133">
        <v>3225</v>
      </c>
      <c r="E67" s="8" t="s">
        <v>90</v>
      </c>
      <c r="F67" s="108"/>
      <c r="G67" s="108"/>
      <c r="H67" s="109"/>
      <c r="I67" s="105"/>
      <c r="J67" s="113"/>
      <c r="K67" s="114"/>
    </row>
    <row r="68" spans="1:11" x14ac:dyDescent="0.25">
      <c r="A68" s="115"/>
      <c r="B68" s="131"/>
      <c r="C68" s="131"/>
      <c r="D68" s="133">
        <v>3227</v>
      </c>
      <c r="E68" s="8" t="s">
        <v>91</v>
      </c>
      <c r="F68" s="108"/>
      <c r="G68" s="108"/>
      <c r="H68" s="109"/>
      <c r="I68" s="105"/>
      <c r="J68" s="113"/>
      <c r="K68" s="114"/>
    </row>
    <row r="69" spans="1:11" x14ac:dyDescent="0.25">
      <c r="A69" s="115"/>
      <c r="B69" s="131"/>
      <c r="C69" s="131"/>
      <c r="D69" s="133">
        <v>3231</v>
      </c>
      <c r="E69" s="8" t="s">
        <v>93</v>
      </c>
      <c r="F69" s="108"/>
      <c r="G69" s="108"/>
      <c r="H69" s="109"/>
      <c r="I69" s="105"/>
      <c r="J69" s="113"/>
      <c r="K69" s="114"/>
    </row>
    <row r="70" spans="1:11" x14ac:dyDescent="0.25">
      <c r="A70" s="115"/>
      <c r="B70" s="131"/>
      <c r="C70" s="131"/>
      <c r="D70" s="133">
        <v>3232</v>
      </c>
      <c r="E70" s="8" t="s">
        <v>94</v>
      </c>
      <c r="F70" s="108"/>
      <c r="G70" s="108"/>
      <c r="H70" s="109"/>
      <c r="I70" s="105"/>
      <c r="J70" s="113"/>
      <c r="K70" s="114"/>
    </row>
    <row r="71" spans="1:11" x14ac:dyDescent="0.25">
      <c r="A71" s="115"/>
      <c r="B71" s="131"/>
      <c r="C71" s="131"/>
      <c r="D71" s="133">
        <v>3235</v>
      </c>
      <c r="E71" s="8" t="s">
        <v>97</v>
      </c>
      <c r="F71" s="108"/>
      <c r="G71" s="108"/>
      <c r="H71" s="109">
        <v>37937.97</v>
      </c>
      <c r="I71" s="105"/>
      <c r="J71" s="113"/>
      <c r="K71" s="114"/>
    </row>
    <row r="72" spans="1:11" x14ac:dyDescent="0.25">
      <c r="A72" s="115"/>
      <c r="B72" s="131"/>
      <c r="C72" s="131"/>
      <c r="D72" s="133">
        <v>3236</v>
      </c>
      <c r="E72" s="8" t="s">
        <v>98</v>
      </c>
      <c r="F72" s="108"/>
      <c r="G72" s="108"/>
      <c r="H72" s="109"/>
      <c r="I72" s="105"/>
      <c r="J72" s="113"/>
      <c r="K72" s="114"/>
    </row>
    <row r="73" spans="1:11" x14ac:dyDescent="0.25">
      <c r="A73" s="115"/>
      <c r="B73" s="131"/>
      <c r="C73" s="131"/>
      <c r="D73" s="133">
        <v>3237</v>
      </c>
      <c r="E73" s="8" t="s">
        <v>99</v>
      </c>
      <c r="F73" s="108"/>
      <c r="G73" s="108"/>
      <c r="H73" s="109"/>
      <c r="I73" s="105"/>
      <c r="J73" s="113"/>
      <c r="K73" s="114"/>
    </row>
    <row r="74" spans="1:11" x14ac:dyDescent="0.25">
      <c r="A74" s="115"/>
      <c r="B74" s="131"/>
      <c r="C74" s="131"/>
      <c r="D74" s="133">
        <v>3239</v>
      </c>
      <c r="E74" s="8" t="s">
        <v>101</v>
      </c>
      <c r="F74" s="108"/>
      <c r="G74" s="108"/>
      <c r="H74" s="109"/>
      <c r="I74" s="105"/>
      <c r="J74" s="113"/>
      <c r="K74" s="114"/>
    </row>
    <row r="75" spans="1:11" x14ac:dyDescent="0.25">
      <c r="A75" s="115"/>
      <c r="B75" s="131"/>
      <c r="C75" s="131"/>
      <c r="D75" s="133">
        <v>3296</v>
      </c>
      <c r="E75" s="8" t="s">
        <v>108</v>
      </c>
      <c r="F75" s="108"/>
      <c r="G75" s="108"/>
      <c r="H75" s="109"/>
      <c r="I75" s="105"/>
      <c r="J75" s="113"/>
      <c r="K75" s="114"/>
    </row>
    <row r="76" spans="1:11" x14ac:dyDescent="0.25">
      <c r="A76" s="115"/>
      <c r="B76" s="135"/>
      <c r="C76" s="131"/>
      <c r="D76" s="133">
        <v>3299</v>
      </c>
      <c r="E76" s="8" t="s">
        <v>103</v>
      </c>
      <c r="F76" s="108"/>
      <c r="G76" s="108"/>
      <c r="H76" s="109">
        <v>60</v>
      </c>
      <c r="I76" s="105"/>
      <c r="J76" s="113"/>
      <c r="K76" s="114"/>
    </row>
    <row r="77" spans="1:11" x14ac:dyDescent="0.25">
      <c r="A77" s="115"/>
      <c r="B77" s="128"/>
      <c r="C77" s="125">
        <v>34</v>
      </c>
      <c r="D77" s="8"/>
      <c r="E77" s="18" t="s">
        <v>109</v>
      </c>
      <c r="F77" s="127"/>
      <c r="G77" s="127"/>
      <c r="H77" s="105">
        <f>H78</f>
        <v>0</v>
      </c>
      <c r="I77" s="105"/>
      <c r="J77" s="113"/>
      <c r="K77" s="114"/>
    </row>
    <row r="78" spans="1:11" x14ac:dyDescent="0.25">
      <c r="A78" s="115"/>
      <c r="B78" s="128"/>
      <c r="C78" s="125"/>
      <c r="D78" s="124">
        <v>3433</v>
      </c>
      <c r="E78" s="8" t="s">
        <v>111</v>
      </c>
      <c r="F78" s="108"/>
      <c r="G78" s="108"/>
      <c r="H78" s="109"/>
      <c r="I78" s="105"/>
      <c r="J78" s="113"/>
      <c r="K78" s="114"/>
    </row>
    <row r="79" spans="1:11" ht="25.5" x14ac:dyDescent="0.25">
      <c r="A79" s="115"/>
      <c r="B79" s="128"/>
      <c r="C79" s="125">
        <v>37</v>
      </c>
      <c r="D79" s="124"/>
      <c r="E79" s="136" t="s">
        <v>112</v>
      </c>
      <c r="F79" s="127">
        <v>2500</v>
      </c>
      <c r="G79" s="127">
        <v>2500</v>
      </c>
      <c r="H79" s="105">
        <f>H80</f>
        <v>0</v>
      </c>
      <c r="I79" s="105">
        <f t="shared" si="4"/>
        <v>0</v>
      </c>
      <c r="J79" s="113"/>
      <c r="K79" s="114"/>
    </row>
    <row r="80" spans="1:11" x14ac:dyDescent="0.25">
      <c r="A80" s="115"/>
      <c r="B80" s="128"/>
      <c r="C80" s="8"/>
      <c r="D80" s="124">
        <v>3721</v>
      </c>
      <c r="E80" s="8" t="s">
        <v>115</v>
      </c>
      <c r="F80" s="108"/>
      <c r="G80" s="108"/>
      <c r="H80" s="109"/>
      <c r="I80" s="105"/>
      <c r="J80" s="113"/>
      <c r="K80" s="114"/>
    </row>
    <row r="81" spans="1:11" x14ac:dyDescent="0.25">
      <c r="A81" s="115"/>
      <c r="B81" s="128"/>
      <c r="C81" s="125">
        <v>38</v>
      </c>
      <c r="D81" s="124"/>
      <c r="E81" s="18" t="s">
        <v>116</v>
      </c>
      <c r="F81" s="127">
        <v>200</v>
      </c>
      <c r="G81" s="127">
        <v>200</v>
      </c>
      <c r="H81" s="105">
        <f>H82</f>
        <v>0</v>
      </c>
      <c r="I81" s="105">
        <f t="shared" si="4"/>
        <v>0</v>
      </c>
      <c r="J81" s="113"/>
      <c r="K81" s="114"/>
    </row>
    <row r="82" spans="1:11" x14ac:dyDescent="0.25">
      <c r="A82" s="115"/>
      <c r="B82" s="128"/>
      <c r="C82" s="8"/>
      <c r="D82" s="124">
        <v>3835</v>
      </c>
      <c r="E82" s="8" t="s">
        <v>118</v>
      </c>
      <c r="F82" s="127"/>
      <c r="G82" s="127"/>
      <c r="H82" s="109"/>
      <c r="I82" s="105"/>
      <c r="J82" s="113"/>
      <c r="K82" s="114"/>
    </row>
    <row r="83" spans="1:11" x14ac:dyDescent="0.25">
      <c r="A83" s="137"/>
      <c r="B83" s="110"/>
      <c r="C83" s="125">
        <v>42</v>
      </c>
      <c r="D83" s="8"/>
      <c r="E83" s="18" t="s">
        <v>121</v>
      </c>
      <c r="F83" s="127"/>
      <c r="G83" s="127"/>
      <c r="H83" s="138">
        <f>H84+H85+H86+H87</f>
        <v>0</v>
      </c>
      <c r="I83" s="105"/>
      <c r="J83" s="113"/>
      <c r="K83" s="114"/>
    </row>
    <row r="84" spans="1:11" x14ac:dyDescent="0.25">
      <c r="A84" s="137"/>
      <c r="B84" s="110"/>
      <c r="C84" s="8"/>
      <c r="D84" s="124">
        <v>4221</v>
      </c>
      <c r="E84" s="8" t="s">
        <v>125</v>
      </c>
      <c r="F84" s="108" t="s">
        <v>157</v>
      </c>
      <c r="G84" s="108"/>
      <c r="H84" s="139"/>
      <c r="I84" s="105"/>
      <c r="J84" s="113"/>
      <c r="K84" s="114"/>
    </row>
    <row r="85" spans="1:11" x14ac:dyDescent="0.25">
      <c r="A85" s="137"/>
      <c r="B85" s="110"/>
      <c r="C85" s="8"/>
      <c r="D85" s="124">
        <v>4223</v>
      </c>
      <c r="E85" s="8" t="s">
        <v>127</v>
      </c>
      <c r="F85" s="108"/>
      <c r="G85" s="108"/>
      <c r="H85" s="139"/>
      <c r="I85" s="105"/>
      <c r="J85" s="113"/>
      <c r="K85" s="114"/>
    </row>
    <row r="86" spans="1:11" x14ac:dyDescent="0.25">
      <c r="A86" s="137"/>
      <c r="B86" s="110"/>
      <c r="C86" s="8"/>
      <c r="D86" s="124">
        <v>4227</v>
      </c>
      <c r="E86" s="8" t="s">
        <v>129</v>
      </c>
      <c r="F86" s="108"/>
      <c r="G86" s="108"/>
      <c r="H86" s="139"/>
      <c r="I86" s="105"/>
      <c r="J86" s="113"/>
      <c r="K86" s="114"/>
    </row>
    <row r="87" spans="1:11" x14ac:dyDescent="0.25">
      <c r="A87" s="137"/>
      <c r="B87" s="110"/>
      <c r="C87" s="8"/>
      <c r="D87" s="124">
        <v>4231</v>
      </c>
      <c r="E87" s="8" t="s">
        <v>131</v>
      </c>
      <c r="F87" s="108"/>
      <c r="G87" s="108"/>
      <c r="H87" s="139"/>
      <c r="I87" s="105"/>
      <c r="J87" s="113"/>
      <c r="K87" s="114"/>
    </row>
    <row r="88" spans="1:11" ht="25.5" x14ac:dyDescent="0.25">
      <c r="A88" s="137"/>
      <c r="B88" s="140">
        <v>5012</v>
      </c>
      <c r="C88" s="141"/>
      <c r="D88" s="142"/>
      <c r="E88" s="147" t="s">
        <v>172</v>
      </c>
      <c r="F88" s="130">
        <f>F89</f>
        <v>17550</v>
      </c>
      <c r="G88" s="130">
        <f>G89</f>
        <v>17550</v>
      </c>
      <c r="H88" s="143">
        <f>H89</f>
        <v>0</v>
      </c>
      <c r="I88" s="80">
        <f t="shared" si="4"/>
        <v>0</v>
      </c>
      <c r="J88" s="113"/>
      <c r="K88" s="114"/>
    </row>
    <row r="89" spans="1:11" x14ac:dyDescent="0.25">
      <c r="A89" s="137"/>
      <c r="B89" s="110"/>
      <c r="C89" s="125">
        <v>32</v>
      </c>
      <c r="D89" s="124"/>
      <c r="E89" s="132" t="s">
        <v>14</v>
      </c>
      <c r="F89" s="108">
        <v>17550</v>
      </c>
      <c r="G89" s="127">
        <v>17550</v>
      </c>
      <c r="H89" s="138">
        <v>0</v>
      </c>
      <c r="I89" s="105">
        <f t="shared" si="4"/>
        <v>0</v>
      </c>
      <c r="J89" s="113"/>
      <c r="K89" s="114"/>
    </row>
    <row r="90" spans="1:11" x14ac:dyDescent="0.25">
      <c r="A90" s="137"/>
      <c r="B90" s="228">
        <v>54</v>
      </c>
      <c r="C90" s="148"/>
      <c r="D90" s="149"/>
      <c r="E90" s="230" t="s">
        <v>173</v>
      </c>
      <c r="F90" s="232">
        <f>F92</f>
        <v>61150</v>
      </c>
      <c r="G90" s="232">
        <f>G92</f>
        <v>61150</v>
      </c>
      <c r="H90" s="234">
        <f>H92</f>
        <v>54339.100000000006</v>
      </c>
      <c r="I90" s="226">
        <f t="shared" si="4"/>
        <v>88.86197874080132</v>
      </c>
      <c r="J90" s="113"/>
      <c r="K90" s="114"/>
    </row>
    <row r="91" spans="1:11" x14ac:dyDescent="0.25">
      <c r="A91" s="137"/>
      <c r="B91" s="229"/>
      <c r="C91" s="150"/>
      <c r="D91" s="151"/>
      <c r="E91" s="231"/>
      <c r="F91" s="233"/>
      <c r="G91" s="233"/>
      <c r="H91" s="235"/>
      <c r="I91" s="227"/>
      <c r="J91" s="113"/>
      <c r="K91" s="114"/>
    </row>
    <row r="92" spans="1:11" x14ac:dyDescent="0.25">
      <c r="A92" s="137"/>
      <c r="B92" s="110"/>
      <c r="C92" s="125">
        <v>32</v>
      </c>
      <c r="D92" s="124"/>
      <c r="E92" s="132" t="s">
        <v>14</v>
      </c>
      <c r="F92" s="127">
        <v>61150</v>
      </c>
      <c r="G92" s="127">
        <v>61150</v>
      </c>
      <c r="H92" s="138">
        <f>H93+H94</f>
        <v>54339.100000000006</v>
      </c>
      <c r="I92" s="105">
        <f t="shared" si="4"/>
        <v>88.86197874080132</v>
      </c>
      <c r="J92" s="113"/>
      <c r="K92" s="114"/>
    </row>
    <row r="93" spans="1:11" x14ac:dyDescent="0.25">
      <c r="A93" s="137"/>
      <c r="B93" s="110"/>
      <c r="C93" s="125"/>
      <c r="D93" s="124">
        <v>3222</v>
      </c>
      <c r="E93" s="134" t="s">
        <v>87</v>
      </c>
      <c r="F93" s="108"/>
      <c r="G93" s="108"/>
      <c r="H93" s="139">
        <v>51597.23</v>
      </c>
      <c r="I93" s="105"/>
      <c r="J93" s="113"/>
      <c r="K93" s="114"/>
    </row>
    <row r="94" spans="1:11" x14ac:dyDescent="0.25">
      <c r="A94" s="137"/>
      <c r="B94" s="110"/>
      <c r="C94" s="124"/>
      <c r="D94" s="124">
        <v>3232</v>
      </c>
      <c r="E94" s="8" t="s">
        <v>94</v>
      </c>
      <c r="F94" s="108"/>
      <c r="G94" s="108"/>
      <c r="H94" s="139">
        <v>2741.87</v>
      </c>
      <c r="I94" s="105"/>
      <c r="J94" s="113"/>
      <c r="K94" s="114"/>
    </row>
    <row r="95" spans="1:11" ht="31.5" customHeight="1" x14ac:dyDescent="0.25">
      <c r="A95" s="137"/>
      <c r="B95" s="152">
        <v>56511</v>
      </c>
      <c r="C95" s="144"/>
      <c r="D95" s="142"/>
      <c r="E95" s="147" t="s">
        <v>174</v>
      </c>
      <c r="F95" s="159">
        <f>F96+F98</f>
        <v>99450</v>
      </c>
      <c r="G95" s="159">
        <f>G96+G98</f>
        <v>99450</v>
      </c>
      <c r="H95" s="161">
        <f>H96+H98</f>
        <v>21784.82</v>
      </c>
      <c r="I95" s="163">
        <f t="shared" si="4"/>
        <v>21.905299145299146</v>
      </c>
      <c r="J95" s="113"/>
      <c r="K95" s="114"/>
    </row>
    <row r="96" spans="1:11" ht="17.25" customHeight="1" x14ac:dyDescent="0.25">
      <c r="A96" s="137"/>
      <c r="B96" s="91"/>
      <c r="C96" s="125">
        <v>32</v>
      </c>
      <c r="D96" s="124"/>
      <c r="E96" s="132" t="s">
        <v>14</v>
      </c>
      <c r="F96" s="158">
        <v>34450</v>
      </c>
      <c r="G96" s="158">
        <v>34450</v>
      </c>
      <c r="H96" s="160">
        <f>H97</f>
        <v>2200</v>
      </c>
      <c r="I96" s="105">
        <f t="shared" si="4"/>
        <v>6.3860667634252533</v>
      </c>
      <c r="J96" s="113"/>
      <c r="K96" s="114"/>
    </row>
    <row r="97" spans="1:11" ht="17.25" customHeight="1" x14ac:dyDescent="0.25">
      <c r="A97" s="137"/>
      <c r="B97" s="156"/>
      <c r="C97" s="133"/>
      <c r="D97" s="124">
        <v>3232</v>
      </c>
      <c r="E97" s="8" t="s">
        <v>94</v>
      </c>
      <c r="F97" s="154"/>
      <c r="G97" s="154"/>
      <c r="H97" s="155">
        <v>2200</v>
      </c>
      <c r="I97" s="105"/>
      <c r="J97" s="113"/>
      <c r="K97" s="114"/>
    </row>
    <row r="98" spans="1:11" ht="17.25" customHeight="1" x14ac:dyDescent="0.25">
      <c r="A98" s="137"/>
      <c r="B98" s="156"/>
      <c r="C98" s="125">
        <v>42</v>
      </c>
      <c r="D98" s="8"/>
      <c r="E98" s="18" t="s">
        <v>121</v>
      </c>
      <c r="F98" s="158">
        <v>65000</v>
      </c>
      <c r="G98" s="158">
        <v>65000</v>
      </c>
      <c r="H98" s="160">
        <f>H99+H100</f>
        <v>19584.82</v>
      </c>
      <c r="I98" s="105">
        <f t="shared" si="4"/>
        <v>30.130492307692307</v>
      </c>
      <c r="J98" s="113"/>
      <c r="K98" s="114"/>
    </row>
    <row r="99" spans="1:11" ht="12.75" customHeight="1" x14ac:dyDescent="0.25">
      <c r="A99" s="137"/>
      <c r="B99" s="156"/>
      <c r="C99" s="133"/>
      <c r="D99" s="133">
        <v>4221</v>
      </c>
      <c r="E99" s="157" t="s">
        <v>125</v>
      </c>
      <c r="F99" s="154"/>
      <c r="G99" s="154"/>
      <c r="H99" s="155">
        <v>2450.8200000000002</v>
      </c>
      <c r="I99" s="105"/>
      <c r="J99" s="113"/>
      <c r="K99" s="114"/>
    </row>
    <row r="100" spans="1:11" ht="13.5" customHeight="1" x14ac:dyDescent="0.25">
      <c r="A100" s="137"/>
      <c r="B100" s="156"/>
      <c r="C100" s="133"/>
      <c r="D100" s="153">
        <v>4227</v>
      </c>
      <c r="E100" s="157" t="s">
        <v>129</v>
      </c>
      <c r="F100" s="154"/>
      <c r="G100" s="154"/>
      <c r="H100" s="155">
        <v>17134</v>
      </c>
      <c r="I100" s="105"/>
      <c r="J100" s="113"/>
      <c r="K100" s="114"/>
    </row>
    <row r="101" spans="1:11" x14ac:dyDescent="0.25">
      <c r="A101" s="137"/>
      <c r="B101" s="140">
        <v>61</v>
      </c>
      <c r="C101" s="144"/>
      <c r="D101" s="142"/>
      <c r="E101" s="129" t="s">
        <v>148</v>
      </c>
      <c r="F101" s="130">
        <f>F102</f>
        <v>100</v>
      </c>
      <c r="G101" s="130">
        <f>G102</f>
        <v>100</v>
      </c>
      <c r="H101" s="143">
        <f>H102</f>
        <v>0</v>
      </c>
      <c r="I101" s="80">
        <f t="shared" si="4"/>
        <v>0</v>
      </c>
      <c r="J101" s="113"/>
      <c r="K101" s="114"/>
    </row>
    <row r="102" spans="1:11" x14ac:dyDescent="0.25">
      <c r="A102" s="137"/>
      <c r="B102" s="110"/>
      <c r="C102" s="125">
        <v>32</v>
      </c>
      <c r="D102" s="124"/>
      <c r="E102" s="132" t="s">
        <v>14</v>
      </c>
      <c r="F102" s="127">
        <v>100</v>
      </c>
      <c r="G102" s="127">
        <v>100</v>
      </c>
      <c r="H102" s="138">
        <f>H103</f>
        <v>0</v>
      </c>
      <c r="I102" s="105">
        <f t="shared" si="4"/>
        <v>0</v>
      </c>
      <c r="J102" s="113"/>
      <c r="K102" s="114"/>
    </row>
    <row r="103" spans="1:11" x14ac:dyDescent="0.25">
      <c r="A103" s="145"/>
      <c r="B103" s="131"/>
      <c r="C103" s="131"/>
      <c r="D103" s="133">
        <v>3224</v>
      </c>
      <c r="E103" s="8" t="s">
        <v>89</v>
      </c>
      <c r="F103" s="108"/>
      <c r="G103" s="108"/>
      <c r="H103" s="109"/>
      <c r="I103" s="105"/>
    </row>
    <row r="104" spans="1:11" x14ac:dyDescent="0.25">
      <c r="A104" s="145"/>
      <c r="B104" s="145"/>
      <c r="C104" s="145"/>
      <c r="I104" s="146"/>
    </row>
    <row r="105" spans="1:11" x14ac:dyDescent="0.25">
      <c r="A105" s="145"/>
      <c r="B105" s="145"/>
      <c r="C105" s="145"/>
      <c r="I105" s="146"/>
    </row>
    <row r="106" spans="1:11" x14ac:dyDescent="0.25">
      <c r="A106" s="145"/>
      <c r="B106" s="145"/>
      <c r="C106" s="145"/>
      <c r="I106" s="146"/>
    </row>
    <row r="107" spans="1:11" x14ac:dyDescent="0.25">
      <c r="A107" s="145"/>
      <c r="B107" s="145"/>
      <c r="C107" s="145"/>
      <c r="I107" s="146"/>
    </row>
    <row r="108" spans="1:11" x14ac:dyDescent="0.25">
      <c r="A108" s="145"/>
      <c r="B108" s="145"/>
      <c r="C108" s="145"/>
      <c r="I108" s="146"/>
    </row>
    <row r="109" spans="1:11" x14ac:dyDescent="0.25">
      <c r="A109" s="145"/>
      <c r="B109" s="145"/>
      <c r="C109" s="145"/>
      <c r="I109" s="146"/>
    </row>
    <row r="110" spans="1:11" x14ac:dyDescent="0.25">
      <c r="A110" s="145"/>
      <c r="B110" s="145"/>
      <c r="C110" s="145"/>
      <c r="I110" s="146"/>
    </row>
    <row r="111" spans="1:11" x14ac:dyDescent="0.25">
      <c r="A111" s="145"/>
      <c r="B111" s="145"/>
      <c r="C111" s="145"/>
      <c r="I111" s="146"/>
    </row>
    <row r="112" spans="1:11" x14ac:dyDescent="0.25">
      <c r="A112" s="145"/>
      <c r="B112" s="145"/>
      <c r="C112" s="145"/>
      <c r="I112" s="146"/>
    </row>
    <row r="113" spans="1:9" x14ac:dyDescent="0.25">
      <c r="A113" s="145"/>
      <c r="B113" s="145"/>
      <c r="C113" s="145"/>
      <c r="I113" s="146"/>
    </row>
    <row r="114" spans="1:9" x14ac:dyDescent="0.25">
      <c r="A114" s="145"/>
      <c r="B114" s="145"/>
      <c r="C114" s="145"/>
      <c r="I114" s="146"/>
    </row>
    <row r="115" spans="1:9" x14ac:dyDescent="0.25">
      <c r="A115" s="145"/>
      <c r="B115" s="145"/>
      <c r="C115" s="145"/>
    </row>
    <row r="116" spans="1:9" x14ac:dyDescent="0.25">
      <c r="A116" s="145"/>
      <c r="B116" s="145"/>
      <c r="C116" s="145"/>
    </row>
    <row r="117" spans="1:9" x14ac:dyDescent="0.25">
      <c r="A117" s="145"/>
      <c r="B117" s="145"/>
      <c r="C117" s="145"/>
    </row>
    <row r="118" spans="1:9" x14ac:dyDescent="0.25">
      <c r="A118" s="145"/>
      <c r="B118" s="145"/>
      <c r="C118" s="145"/>
    </row>
    <row r="119" spans="1:9" x14ac:dyDescent="0.25">
      <c r="A119" s="145"/>
      <c r="B119" s="145"/>
      <c r="C119" s="145"/>
    </row>
    <row r="120" spans="1:9" x14ac:dyDescent="0.25">
      <c r="A120" s="145"/>
      <c r="B120" s="145"/>
      <c r="C120" s="145"/>
    </row>
    <row r="121" spans="1:9" x14ac:dyDescent="0.25">
      <c r="A121" s="145"/>
      <c r="B121" s="145"/>
      <c r="C121" s="145"/>
    </row>
    <row r="122" spans="1:9" x14ac:dyDescent="0.25">
      <c r="A122" s="145"/>
      <c r="B122" s="145"/>
      <c r="C122" s="145"/>
    </row>
    <row r="123" spans="1:9" x14ac:dyDescent="0.25">
      <c r="A123" s="145"/>
      <c r="B123" s="145"/>
      <c r="C123" s="145"/>
    </row>
    <row r="124" spans="1:9" x14ac:dyDescent="0.25">
      <c r="A124" s="145"/>
      <c r="B124" s="145"/>
      <c r="C124" s="145"/>
    </row>
    <row r="125" spans="1:9" x14ac:dyDescent="0.25">
      <c r="A125" s="145"/>
      <c r="B125" s="145"/>
      <c r="C125" s="145"/>
    </row>
    <row r="126" spans="1:9" x14ac:dyDescent="0.25">
      <c r="A126" s="145"/>
      <c r="B126" s="145"/>
      <c r="C126" s="145"/>
    </row>
    <row r="127" spans="1:9" x14ac:dyDescent="0.25">
      <c r="A127" s="145"/>
      <c r="B127" s="145"/>
      <c r="C127" s="145"/>
    </row>
    <row r="128" spans="1:9" x14ac:dyDescent="0.25">
      <c r="A128" s="145"/>
      <c r="B128" s="145"/>
      <c r="C128" s="145"/>
    </row>
    <row r="129" spans="1:3" x14ac:dyDescent="0.25">
      <c r="A129" s="145"/>
      <c r="B129" s="145"/>
      <c r="C129" s="145"/>
    </row>
    <row r="130" spans="1:3" x14ac:dyDescent="0.25">
      <c r="A130" s="145"/>
      <c r="B130" s="145"/>
      <c r="C130" s="145"/>
    </row>
    <row r="131" spans="1:3" x14ac:dyDescent="0.25">
      <c r="A131" s="145"/>
      <c r="B131" s="145"/>
      <c r="C131" s="145"/>
    </row>
    <row r="132" spans="1:3" x14ac:dyDescent="0.25">
      <c r="A132" s="145"/>
      <c r="B132" s="145"/>
      <c r="C132" s="145"/>
    </row>
    <row r="133" spans="1:3" x14ac:dyDescent="0.25">
      <c r="A133" s="145"/>
      <c r="B133" s="145"/>
      <c r="C133" s="145"/>
    </row>
    <row r="134" spans="1:3" x14ac:dyDescent="0.25">
      <c r="A134" s="145"/>
      <c r="B134" s="145"/>
      <c r="C134" s="145"/>
    </row>
    <row r="135" spans="1:3" x14ac:dyDescent="0.25">
      <c r="A135" s="145"/>
      <c r="B135" s="145"/>
      <c r="C135" s="145"/>
    </row>
    <row r="136" spans="1:3" x14ac:dyDescent="0.25">
      <c r="A136" s="145"/>
      <c r="B136" s="145"/>
      <c r="C136" s="145"/>
    </row>
    <row r="137" spans="1:3" x14ac:dyDescent="0.25">
      <c r="A137" s="145"/>
      <c r="B137" s="145"/>
      <c r="C137" s="145"/>
    </row>
    <row r="138" spans="1:3" x14ac:dyDescent="0.25">
      <c r="A138" s="145"/>
      <c r="B138" s="145"/>
      <c r="C138" s="145"/>
    </row>
    <row r="139" spans="1:3" x14ac:dyDescent="0.25">
      <c r="A139" s="145"/>
      <c r="B139" s="145"/>
      <c r="C139" s="145"/>
    </row>
    <row r="140" spans="1:3" x14ac:dyDescent="0.25">
      <c r="A140" s="145"/>
      <c r="B140" s="145"/>
      <c r="C140" s="145"/>
    </row>
    <row r="141" spans="1:3" x14ac:dyDescent="0.25">
      <c r="A141" s="145"/>
      <c r="B141" s="145"/>
      <c r="C141" s="145"/>
    </row>
    <row r="142" spans="1:3" x14ac:dyDescent="0.25">
      <c r="A142" s="145"/>
      <c r="B142" s="145"/>
      <c r="C142" s="145"/>
    </row>
    <row r="143" spans="1:3" x14ac:dyDescent="0.25">
      <c r="A143" s="145"/>
      <c r="B143" s="145"/>
      <c r="C143" s="145"/>
    </row>
    <row r="144" spans="1:3" x14ac:dyDescent="0.25">
      <c r="A144" s="145"/>
      <c r="B144" s="145"/>
      <c r="C144" s="145"/>
    </row>
    <row r="145" spans="1:3" x14ac:dyDescent="0.25">
      <c r="A145" s="145"/>
      <c r="B145" s="145"/>
      <c r="C145" s="145"/>
    </row>
    <row r="146" spans="1:3" x14ac:dyDescent="0.25">
      <c r="A146" s="145"/>
      <c r="B146" s="145"/>
      <c r="C146" s="145"/>
    </row>
    <row r="147" spans="1:3" x14ac:dyDescent="0.25">
      <c r="A147" s="145"/>
      <c r="B147" s="145"/>
      <c r="C147" s="145"/>
    </row>
    <row r="148" spans="1:3" x14ac:dyDescent="0.25">
      <c r="A148" s="145"/>
      <c r="B148" s="145"/>
      <c r="C148" s="145"/>
    </row>
    <row r="149" spans="1:3" x14ac:dyDescent="0.25">
      <c r="A149" s="145"/>
      <c r="B149" s="145"/>
      <c r="C149" s="145"/>
    </row>
    <row r="150" spans="1:3" x14ac:dyDescent="0.25">
      <c r="A150" s="145"/>
      <c r="B150" s="145"/>
      <c r="C150" s="145"/>
    </row>
    <row r="151" spans="1:3" x14ac:dyDescent="0.25">
      <c r="A151" s="145"/>
      <c r="B151" s="145"/>
      <c r="C151" s="145"/>
    </row>
    <row r="152" spans="1:3" x14ac:dyDescent="0.25">
      <c r="A152" s="145"/>
      <c r="B152" s="145"/>
      <c r="C152" s="145"/>
    </row>
    <row r="153" spans="1:3" x14ac:dyDescent="0.25">
      <c r="A153" s="145"/>
      <c r="B153" s="145"/>
      <c r="C153" s="145"/>
    </row>
    <row r="154" spans="1:3" x14ac:dyDescent="0.25">
      <c r="A154" s="145"/>
      <c r="B154" s="145"/>
      <c r="C154" s="145"/>
    </row>
    <row r="155" spans="1:3" x14ac:dyDescent="0.25">
      <c r="A155" s="145"/>
      <c r="B155" s="145"/>
      <c r="C155" s="145"/>
    </row>
    <row r="156" spans="1:3" x14ac:dyDescent="0.25">
      <c r="A156" s="145"/>
      <c r="B156" s="145"/>
      <c r="C156" s="145"/>
    </row>
    <row r="157" spans="1:3" x14ac:dyDescent="0.25">
      <c r="A157" s="145"/>
      <c r="B157" s="145"/>
      <c r="C157" s="145"/>
    </row>
    <row r="158" spans="1:3" x14ac:dyDescent="0.25">
      <c r="A158" s="145"/>
      <c r="B158" s="145"/>
      <c r="C158" s="145"/>
    </row>
    <row r="159" spans="1:3" x14ac:dyDescent="0.25">
      <c r="A159" s="145"/>
      <c r="B159" s="145"/>
      <c r="C159" s="145"/>
    </row>
    <row r="160" spans="1:3" x14ac:dyDescent="0.25">
      <c r="A160" s="145"/>
      <c r="B160" s="145"/>
      <c r="C160" s="145"/>
    </row>
    <row r="161" spans="1:3" x14ac:dyDescent="0.25">
      <c r="A161" s="145"/>
      <c r="B161" s="145"/>
      <c r="C161" s="145"/>
    </row>
    <row r="162" spans="1:3" x14ac:dyDescent="0.25">
      <c r="A162" s="145"/>
      <c r="B162" s="145"/>
      <c r="C162" s="145"/>
    </row>
    <row r="163" spans="1:3" x14ac:dyDescent="0.25">
      <c r="A163" s="145"/>
      <c r="B163" s="145"/>
      <c r="C163" s="145"/>
    </row>
    <row r="164" spans="1:3" x14ac:dyDescent="0.25">
      <c r="A164" s="145"/>
      <c r="B164" s="145"/>
      <c r="C164" s="145"/>
    </row>
    <row r="165" spans="1:3" x14ac:dyDescent="0.25">
      <c r="A165" s="145"/>
      <c r="B165" s="145"/>
      <c r="C165" s="145"/>
    </row>
    <row r="166" spans="1:3" x14ac:dyDescent="0.25">
      <c r="A166" s="145"/>
      <c r="B166" s="145"/>
      <c r="C166" s="145"/>
    </row>
    <row r="167" spans="1:3" x14ac:dyDescent="0.25">
      <c r="A167" s="145"/>
      <c r="B167" s="145"/>
      <c r="C167" s="145"/>
    </row>
    <row r="168" spans="1:3" x14ac:dyDescent="0.25">
      <c r="A168" s="145"/>
      <c r="B168" s="145"/>
      <c r="C168" s="145"/>
    </row>
    <row r="169" spans="1:3" x14ac:dyDescent="0.25">
      <c r="A169" s="145"/>
      <c r="B169" s="145"/>
      <c r="C169" s="145"/>
    </row>
    <row r="170" spans="1:3" x14ac:dyDescent="0.25">
      <c r="A170" s="145"/>
      <c r="B170" s="145"/>
      <c r="C170" s="145"/>
    </row>
    <row r="171" spans="1:3" x14ac:dyDescent="0.25">
      <c r="A171" s="145"/>
      <c r="B171" s="145"/>
      <c r="C171" s="145"/>
    </row>
    <row r="172" spans="1:3" x14ac:dyDescent="0.25">
      <c r="A172" s="145"/>
      <c r="B172" s="145"/>
      <c r="C172" s="145"/>
    </row>
    <row r="173" spans="1:3" x14ac:dyDescent="0.25">
      <c r="A173" s="145"/>
      <c r="B173" s="145"/>
      <c r="C173" s="145"/>
    </row>
    <row r="174" spans="1:3" x14ac:dyDescent="0.25">
      <c r="A174" s="145"/>
      <c r="B174" s="145"/>
      <c r="C174" s="145"/>
    </row>
    <row r="175" spans="1:3" x14ac:dyDescent="0.25">
      <c r="A175" s="145"/>
      <c r="B175" s="145"/>
      <c r="C175" s="145"/>
    </row>
    <row r="176" spans="1:3" x14ac:dyDescent="0.25">
      <c r="A176" s="145"/>
      <c r="B176" s="145"/>
      <c r="C176" s="145"/>
    </row>
    <row r="177" spans="1:3" x14ac:dyDescent="0.25">
      <c r="A177" s="145"/>
      <c r="B177" s="145"/>
      <c r="C177" s="145"/>
    </row>
    <row r="178" spans="1:3" x14ac:dyDescent="0.25">
      <c r="A178" s="145"/>
      <c r="B178" s="145"/>
      <c r="C178" s="145"/>
    </row>
    <row r="179" spans="1:3" x14ac:dyDescent="0.25">
      <c r="A179" s="145"/>
      <c r="B179" s="145"/>
      <c r="C179" s="145"/>
    </row>
    <row r="180" spans="1:3" x14ac:dyDescent="0.25">
      <c r="A180" s="145"/>
      <c r="B180" s="145"/>
      <c r="C180" s="145"/>
    </row>
    <row r="181" spans="1:3" x14ac:dyDescent="0.25">
      <c r="A181" s="145"/>
      <c r="B181" s="145"/>
      <c r="C181" s="145"/>
    </row>
    <row r="182" spans="1:3" x14ac:dyDescent="0.25">
      <c r="A182" s="145"/>
      <c r="B182" s="145"/>
      <c r="C182" s="145"/>
    </row>
    <row r="183" spans="1:3" x14ac:dyDescent="0.25">
      <c r="A183" s="145"/>
      <c r="B183" s="145"/>
      <c r="C183" s="145"/>
    </row>
    <row r="184" spans="1:3" x14ac:dyDescent="0.25">
      <c r="A184" s="145"/>
      <c r="B184" s="145"/>
      <c r="C184" s="145"/>
    </row>
    <row r="185" spans="1:3" x14ac:dyDescent="0.25">
      <c r="A185" s="145"/>
      <c r="B185" s="145"/>
      <c r="C185" s="145"/>
    </row>
    <row r="186" spans="1:3" x14ac:dyDescent="0.25">
      <c r="A186" s="145"/>
      <c r="B186" s="145"/>
      <c r="C186" s="145"/>
    </row>
    <row r="187" spans="1:3" x14ac:dyDescent="0.25">
      <c r="A187" s="145"/>
      <c r="B187" s="145"/>
      <c r="C187" s="145"/>
    </row>
    <row r="188" spans="1:3" x14ac:dyDescent="0.25">
      <c r="A188" s="145"/>
      <c r="B188" s="145"/>
      <c r="C188" s="145"/>
    </row>
    <row r="189" spans="1:3" x14ac:dyDescent="0.25">
      <c r="A189" s="145"/>
      <c r="B189" s="145"/>
      <c r="C189" s="145"/>
    </row>
    <row r="190" spans="1:3" x14ac:dyDescent="0.25">
      <c r="A190" s="145"/>
      <c r="B190" s="145"/>
      <c r="C190" s="145"/>
    </row>
    <row r="191" spans="1:3" x14ac:dyDescent="0.25">
      <c r="A191" s="145"/>
      <c r="B191" s="145"/>
      <c r="C191" s="145"/>
    </row>
    <row r="192" spans="1:3" x14ac:dyDescent="0.25">
      <c r="A192" s="145"/>
      <c r="B192" s="145"/>
      <c r="C192" s="145"/>
    </row>
    <row r="193" spans="1:3" x14ac:dyDescent="0.25">
      <c r="A193" s="145"/>
      <c r="B193" s="145"/>
      <c r="C193" s="145"/>
    </row>
    <row r="194" spans="1:3" x14ac:dyDescent="0.25">
      <c r="A194" s="145"/>
      <c r="B194" s="145"/>
      <c r="C194" s="145"/>
    </row>
    <row r="195" spans="1:3" x14ac:dyDescent="0.25">
      <c r="A195" s="145"/>
      <c r="B195" s="145"/>
      <c r="C195" s="145"/>
    </row>
    <row r="196" spans="1:3" x14ac:dyDescent="0.25">
      <c r="A196" s="145"/>
      <c r="B196" s="145"/>
      <c r="C196" s="145"/>
    </row>
    <row r="197" spans="1:3" x14ac:dyDescent="0.25">
      <c r="A197" s="145"/>
      <c r="B197" s="145"/>
      <c r="C197" s="145"/>
    </row>
    <row r="198" spans="1:3" x14ac:dyDescent="0.25">
      <c r="A198" s="145"/>
      <c r="B198" s="145"/>
      <c r="C198" s="145"/>
    </row>
    <row r="199" spans="1:3" x14ac:dyDescent="0.25">
      <c r="A199" s="145"/>
      <c r="B199" s="145"/>
      <c r="C199" s="145"/>
    </row>
    <row r="200" spans="1:3" x14ac:dyDescent="0.25">
      <c r="A200" s="145"/>
      <c r="B200" s="145"/>
      <c r="C200" s="145"/>
    </row>
    <row r="201" spans="1:3" x14ac:dyDescent="0.25">
      <c r="A201" s="145"/>
      <c r="B201" s="145"/>
      <c r="C201" s="145"/>
    </row>
    <row r="202" spans="1:3" x14ac:dyDescent="0.25">
      <c r="A202" s="145"/>
      <c r="B202" s="145"/>
      <c r="C202" s="145"/>
    </row>
    <row r="203" spans="1:3" x14ac:dyDescent="0.25">
      <c r="A203" s="145"/>
      <c r="B203" s="145"/>
      <c r="C203" s="145"/>
    </row>
    <row r="204" spans="1:3" x14ac:dyDescent="0.25">
      <c r="A204" s="145"/>
      <c r="B204" s="145"/>
      <c r="C204" s="145"/>
    </row>
    <row r="205" spans="1:3" x14ac:dyDescent="0.25">
      <c r="A205" s="145"/>
      <c r="B205" s="145"/>
      <c r="C205" s="145"/>
    </row>
    <row r="206" spans="1:3" x14ac:dyDescent="0.25">
      <c r="A206" s="145"/>
      <c r="B206" s="145"/>
      <c r="C206" s="145"/>
    </row>
    <row r="207" spans="1:3" x14ac:dyDescent="0.25">
      <c r="A207" s="145"/>
      <c r="B207" s="145"/>
      <c r="C207" s="145"/>
    </row>
    <row r="208" spans="1:3" x14ac:dyDescent="0.25">
      <c r="A208" s="145"/>
      <c r="B208" s="145"/>
      <c r="C208" s="145"/>
    </row>
    <row r="209" spans="1:3" x14ac:dyDescent="0.25">
      <c r="A209" s="145"/>
      <c r="B209" s="145"/>
      <c r="C209" s="145"/>
    </row>
    <row r="210" spans="1:3" x14ac:dyDescent="0.25">
      <c r="A210" s="145"/>
      <c r="B210" s="145"/>
      <c r="C210" s="145"/>
    </row>
    <row r="211" spans="1:3" x14ac:dyDescent="0.25">
      <c r="A211" s="145"/>
      <c r="B211" s="145"/>
      <c r="C211" s="145"/>
    </row>
    <row r="212" spans="1:3" x14ac:dyDescent="0.25">
      <c r="A212" s="145"/>
      <c r="B212" s="145"/>
      <c r="C212" s="145"/>
    </row>
    <row r="213" spans="1:3" x14ac:dyDescent="0.25">
      <c r="A213" s="145"/>
      <c r="B213" s="145"/>
      <c r="C213" s="145"/>
    </row>
    <row r="214" spans="1:3" x14ac:dyDescent="0.25">
      <c r="A214" s="145"/>
      <c r="B214" s="145"/>
      <c r="C214" s="145"/>
    </row>
    <row r="215" spans="1:3" x14ac:dyDescent="0.25">
      <c r="A215" s="145"/>
      <c r="B215" s="145"/>
      <c r="C215" s="145"/>
    </row>
    <row r="216" spans="1:3" x14ac:dyDescent="0.25">
      <c r="A216" s="145"/>
      <c r="B216" s="145"/>
      <c r="C216" s="145"/>
    </row>
    <row r="217" spans="1:3" x14ac:dyDescent="0.25">
      <c r="A217" s="145"/>
      <c r="B217" s="145"/>
      <c r="C217" s="145"/>
    </row>
    <row r="218" spans="1:3" x14ac:dyDescent="0.25">
      <c r="A218" s="145"/>
      <c r="B218" s="145"/>
      <c r="C218" s="145"/>
    </row>
    <row r="219" spans="1:3" x14ac:dyDescent="0.25">
      <c r="A219" s="145"/>
      <c r="B219" s="145"/>
      <c r="C219" s="145"/>
    </row>
    <row r="220" spans="1:3" x14ac:dyDescent="0.25">
      <c r="A220" s="145"/>
      <c r="B220" s="145"/>
      <c r="C220" s="145"/>
    </row>
    <row r="221" spans="1:3" x14ac:dyDescent="0.25">
      <c r="A221" s="145"/>
      <c r="B221" s="145"/>
      <c r="C221" s="145"/>
    </row>
    <row r="222" spans="1:3" x14ac:dyDescent="0.25">
      <c r="A222" s="145"/>
      <c r="B222" s="145"/>
      <c r="C222" s="145"/>
    </row>
    <row r="223" spans="1:3" x14ac:dyDescent="0.25">
      <c r="A223" s="145"/>
      <c r="B223" s="145"/>
      <c r="C223" s="145"/>
    </row>
    <row r="224" spans="1:3" x14ac:dyDescent="0.25">
      <c r="A224" s="145"/>
      <c r="B224" s="145"/>
      <c r="C224" s="145"/>
    </row>
    <row r="225" spans="1:3" x14ac:dyDescent="0.25">
      <c r="A225" s="145"/>
      <c r="B225" s="145"/>
      <c r="C225" s="145"/>
    </row>
    <row r="226" spans="1:3" x14ac:dyDescent="0.25">
      <c r="A226" s="145"/>
      <c r="B226" s="145"/>
      <c r="C226" s="145"/>
    </row>
    <row r="227" spans="1:3" x14ac:dyDescent="0.25">
      <c r="A227" s="145"/>
      <c r="B227" s="145"/>
      <c r="C227" s="145"/>
    </row>
    <row r="228" spans="1:3" x14ac:dyDescent="0.25">
      <c r="A228" s="145"/>
      <c r="B228" s="145"/>
      <c r="C228" s="145"/>
    </row>
    <row r="229" spans="1:3" x14ac:dyDescent="0.25">
      <c r="A229" s="145"/>
      <c r="B229" s="145"/>
      <c r="C229" s="145"/>
    </row>
    <row r="230" spans="1:3" x14ac:dyDescent="0.25">
      <c r="A230" s="145"/>
      <c r="B230" s="145"/>
      <c r="C230" s="145"/>
    </row>
    <row r="231" spans="1:3" x14ac:dyDescent="0.25">
      <c r="A231" s="145"/>
      <c r="B231" s="145"/>
      <c r="C231" s="145"/>
    </row>
    <row r="232" spans="1:3" x14ac:dyDescent="0.25">
      <c r="A232" s="145"/>
      <c r="B232" s="145"/>
      <c r="C232" s="145"/>
    </row>
    <row r="233" spans="1:3" x14ac:dyDescent="0.25">
      <c r="A233" s="145"/>
      <c r="B233" s="145"/>
      <c r="C233" s="145"/>
    </row>
    <row r="234" spans="1:3" x14ac:dyDescent="0.25">
      <c r="A234" s="145"/>
      <c r="B234" s="145"/>
      <c r="C234" s="145"/>
    </row>
    <row r="235" spans="1:3" x14ac:dyDescent="0.25">
      <c r="A235" s="145"/>
      <c r="B235" s="145"/>
      <c r="C235" s="145"/>
    </row>
    <row r="236" spans="1:3" x14ac:dyDescent="0.25">
      <c r="A236" s="145"/>
      <c r="B236" s="145"/>
      <c r="C236" s="145"/>
    </row>
    <row r="237" spans="1:3" x14ac:dyDescent="0.25">
      <c r="A237" s="145"/>
      <c r="B237" s="145"/>
      <c r="C237" s="145"/>
    </row>
    <row r="238" spans="1:3" x14ac:dyDescent="0.25">
      <c r="A238" s="145"/>
      <c r="B238" s="145"/>
      <c r="C238" s="145"/>
    </row>
    <row r="239" spans="1:3" x14ac:dyDescent="0.25">
      <c r="A239" s="145"/>
      <c r="B239" s="145"/>
      <c r="C239" s="145"/>
    </row>
    <row r="240" spans="1:3" x14ac:dyDescent="0.25">
      <c r="A240" s="145"/>
      <c r="B240" s="145"/>
      <c r="C240" s="145"/>
    </row>
    <row r="241" spans="1:3" x14ac:dyDescent="0.25">
      <c r="A241" s="145"/>
      <c r="B241" s="145"/>
      <c r="C241" s="145"/>
    </row>
    <row r="242" spans="1:3" x14ac:dyDescent="0.25">
      <c r="A242" s="145"/>
      <c r="B242" s="145"/>
      <c r="C242" s="145"/>
    </row>
    <row r="243" spans="1:3" x14ac:dyDescent="0.25">
      <c r="A243" s="145"/>
      <c r="B243" s="145"/>
      <c r="C243" s="145"/>
    </row>
    <row r="244" spans="1:3" x14ac:dyDescent="0.25">
      <c r="A244" s="145"/>
      <c r="B244" s="145"/>
      <c r="C244" s="145"/>
    </row>
    <row r="245" spans="1:3" x14ac:dyDescent="0.25">
      <c r="A245" s="145"/>
      <c r="B245" s="145"/>
      <c r="C245" s="145"/>
    </row>
    <row r="246" spans="1:3" x14ac:dyDescent="0.25">
      <c r="A246" s="145"/>
      <c r="B246" s="145"/>
      <c r="C246" s="145"/>
    </row>
    <row r="247" spans="1:3" x14ac:dyDescent="0.25">
      <c r="A247" s="145"/>
      <c r="B247" s="145"/>
      <c r="C247" s="145"/>
    </row>
    <row r="248" spans="1:3" x14ac:dyDescent="0.25">
      <c r="A248" s="145"/>
      <c r="B248" s="145"/>
      <c r="C248" s="145"/>
    </row>
    <row r="249" spans="1:3" x14ac:dyDescent="0.25">
      <c r="A249" s="145"/>
      <c r="B249" s="145"/>
      <c r="C249" s="145"/>
    </row>
    <row r="250" spans="1:3" x14ac:dyDescent="0.25">
      <c r="A250" s="145"/>
      <c r="B250" s="145"/>
      <c r="C250" s="145"/>
    </row>
    <row r="251" spans="1:3" x14ac:dyDescent="0.25">
      <c r="A251" s="145"/>
      <c r="B251" s="145"/>
      <c r="C251" s="145"/>
    </row>
    <row r="252" spans="1:3" x14ac:dyDescent="0.25">
      <c r="A252" s="145"/>
      <c r="B252" s="145"/>
      <c r="C252" s="145"/>
    </row>
    <row r="253" spans="1:3" x14ac:dyDescent="0.25">
      <c r="A253" s="145"/>
      <c r="B253" s="145"/>
      <c r="C253" s="145"/>
    </row>
    <row r="254" spans="1:3" x14ac:dyDescent="0.25">
      <c r="A254" s="145"/>
      <c r="B254" s="145"/>
      <c r="C254" s="145"/>
    </row>
    <row r="255" spans="1:3" x14ac:dyDescent="0.25">
      <c r="A255" s="145"/>
      <c r="B255" s="145"/>
      <c r="C255" s="145"/>
    </row>
    <row r="256" spans="1:3" x14ac:dyDescent="0.25">
      <c r="A256" s="145"/>
      <c r="B256" s="145"/>
      <c r="C256" s="145"/>
    </row>
    <row r="257" spans="1:3" x14ac:dyDescent="0.25">
      <c r="A257" s="145"/>
      <c r="B257" s="145"/>
      <c r="C257" s="145"/>
    </row>
    <row r="258" spans="1:3" x14ac:dyDescent="0.25">
      <c r="A258" s="145"/>
      <c r="B258" s="145"/>
      <c r="C258" s="145"/>
    </row>
    <row r="259" spans="1:3" x14ac:dyDescent="0.25">
      <c r="A259" s="145"/>
      <c r="B259" s="145"/>
      <c r="C259" s="145"/>
    </row>
    <row r="260" spans="1:3" x14ac:dyDescent="0.25">
      <c r="A260" s="145"/>
      <c r="B260" s="145"/>
      <c r="C260" s="145"/>
    </row>
    <row r="261" spans="1:3" x14ac:dyDescent="0.25">
      <c r="A261" s="145"/>
      <c r="B261" s="145"/>
      <c r="C261" s="145"/>
    </row>
    <row r="262" spans="1:3" x14ac:dyDescent="0.25">
      <c r="A262" s="145"/>
      <c r="B262" s="145"/>
      <c r="C262" s="145"/>
    </row>
    <row r="263" spans="1:3" x14ac:dyDescent="0.25">
      <c r="A263" s="145"/>
      <c r="B263" s="145"/>
      <c r="C263" s="145"/>
    </row>
    <row r="264" spans="1:3" x14ac:dyDescent="0.25">
      <c r="A264" s="145"/>
      <c r="B264" s="145"/>
      <c r="C264" s="145"/>
    </row>
    <row r="265" spans="1:3" x14ac:dyDescent="0.25">
      <c r="A265" s="145"/>
      <c r="B265" s="145"/>
      <c r="C265" s="145"/>
    </row>
    <row r="266" spans="1:3" x14ac:dyDescent="0.25">
      <c r="A266" s="145"/>
      <c r="B266" s="145"/>
      <c r="C266" s="145"/>
    </row>
    <row r="267" spans="1:3" x14ac:dyDescent="0.25">
      <c r="A267" s="145"/>
      <c r="B267" s="145"/>
      <c r="C267" s="145"/>
    </row>
    <row r="268" spans="1:3" x14ac:dyDescent="0.25">
      <c r="A268" s="145"/>
      <c r="B268" s="145"/>
      <c r="C268" s="145"/>
    </row>
    <row r="269" spans="1:3" x14ac:dyDescent="0.25">
      <c r="A269" s="145"/>
      <c r="B269" s="145"/>
      <c r="C269" s="145"/>
    </row>
    <row r="270" spans="1:3" x14ac:dyDescent="0.25">
      <c r="B270" s="145"/>
      <c r="C270" s="145"/>
    </row>
    <row r="271" spans="1:3" x14ac:dyDescent="0.25">
      <c r="B271" s="145"/>
      <c r="C271" s="145"/>
    </row>
    <row r="272" spans="1:3" x14ac:dyDescent="0.25">
      <c r="B272" s="145"/>
      <c r="C272" s="145"/>
    </row>
    <row r="273" spans="2:3" x14ac:dyDescent="0.25">
      <c r="B273" s="145"/>
      <c r="C273" s="145"/>
    </row>
    <row r="274" spans="2:3" x14ac:dyDescent="0.25">
      <c r="B274" s="145"/>
      <c r="C274" s="145"/>
    </row>
    <row r="275" spans="2:3" x14ac:dyDescent="0.25">
      <c r="B275" s="145"/>
      <c r="C275" s="145"/>
    </row>
    <row r="276" spans="2:3" x14ac:dyDescent="0.25">
      <c r="B276" s="145"/>
      <c r="C276" s="145"/>
    </row>
    <row r="277" spans="2:3" x14ac:dyDescent="0.25">
      <c r="B277" s="145"/>
      <c r="C277" s="145"/>
    </row>
    <row r="278" spans="2:3" x14ac:dyDescent="0.25">
      <c r="B278" s="145"/>
      <c r="C278" s="145"/>
    </row>
    <row r="279" spans="2:3" x14ac:dyDescent="0.25">
      <c r="B279" s="145"/>
      <c r="C279" s="145"/>
    </row>
    <row r="280" spans="2:3" x14ac:dyDescent="0.25">
      <c r="B280" s="145"/>
      <c r="C280" s="145"/>
    </row>
    <row r="281" spans="2:3" x14ac:dyDescent="0.25">
      <c r="B281" s="145"/>
      <c r="C281" s="145"/>
    </row>
    <row r="282" spans="2:3" x14ac:dyDescent="0.25">
      <c r="B282" s="145"/>
      <c r="C282" s="145"/>
    </row>
    <row r="283" spans="2:3" x14ac:dyDescent="0.25">
      <c r="B283" s="145"/>
      <c r="C283" s="145"/>
    </row>
    <row r="284" spans="2:3" x14ac:dyDescent="0.25">
      <c r="B284" s="145"/>
      <c r="C284" s="145"/>
    </row>
    <row r="285" spans="2:3" x14ac:dyDescent="0.25">
      <c r="B285" s="145"/>
      <c r="C285" s="145"/>
    </row>
    <row r="286" spans="2:3" x14ac:dyDescent="0.25">
      <c r="B286" s="145"/>
      <c r="C286" s="145"/>
    </row>
    <row r="287" spans="2:3" x14ac:dyDescent="0.25">
      <c r="B287" s="145"/>
      <c r="C287" s="145"/>
    </row>
    <row r="288" spans="2:3" x14ac:dyDescent="0.25">
      <c r="B288" s="145"/>
      <c r="C288" s="145"/>
    </row>
    <row r="289" spans="2:3" x14ac:dyDescent="0.25">
      <c r="B289" s="145"/>
      <c r="C289" s="145"/>
    </row>
    <row r="290" spans="2:3" x14ac:dyDescent="0.25">
      <c r="B290" s="145"/>
      <c r="C290" s="145"/>
    </row>
  </sheetData>
  <mergeCells count="25">
    <mergeCell ref="I90:I91"/>
    <mergeCell ref="B90:B91"/>
    <mergeCell ref="E90:E91"/>
    <mergeCell ref="F90:F91"/>
    <mergeCell ref="H90:H91"/>
    <mergeCell ref="G90:G91"/>
    <mergeCell ref="B58:D58"/>
    <mergeCell ref="B62:D62"/>
    <mergeCell ref="C17:D17"/>
    <mergeCell ref="B20:E20"/>
    <mergeCell ref="B21:E21"/>
    <mergeCell ref="B22:D22"/>
    <mergeCell ref="B26:D26"/>
    <mergeCell ref="B4:I4"/>
    <mergeCell ref="B6:E6"/>
    <mergeCell ref="B7:E7"/>
    <mergeCell ref="B2:I2"/>
    <mergeCell ref="B15:D15"/>
    <mergeCell ref="B8:D8"/>
    <mergeCell ref="B11:D11"/>
    <mergeCell ref="B14:D14"/>
    <mergeCell ref="B10:D10"/>
    <mergeCell ref="B9:D9"/>
    <mergeCell ref="B12:D12"/>
    <mergeCell ref="B13:D13"/>
  </mergeCells>
  <pageMargins left="0.7" right="0.7" top="0.75" bottom="0.75" header="0.3" footer="0.3"/>
  <pageSetup paperSize="8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SAŽETAK!Podrucje_ispisa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2026-07-15T08:16:38Z</cp:lastPrinted>
  <dcterms:created xsi:type="dcterms:W3CDTF">2022-08-12T12:51:27Z</dcterms:created>
  <dcterms:modified xsi:type="dcterms:W3CDTF">2026-08-03T12:07:38Z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