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Nina\Desktop\STATISTIKA\STATISTIKA 2026\01.01.-30.06.2026\"/>
    </mc:Choice>
  </mc:AlternateContent>
  <bookViews>
    <workbookView xWindow="0" yWindow="0" windowWidth="28800" windowHeight="1222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E329" i="9" s="1"/>
  <c r="B329" i="9" s="1"/>
  <c r="F329" i="9"/>
  <c r="H328" i="9"/>
  <c r="G328" i="9"/>
  <c r="F328" i="9"/>
  <c r="H327" i="9"/>
  <c r="E327" i="9" s="1"/>
  <c r="B327" i="9" s="1"/>
  <c r="G327" i="9"/>
  <c r="F327" i="9"/>
  <c r="H326" i="9"/>
  <c r="G326" i="9"/>
  <c r="E326" i="9" s="1"/>
  <c r="B326" i="9" s="1"/>
  <c r="F326" i="9"/>
  <c r="H325" i="9"/>
  <c r="G325" i="9"/>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E319" i="9" s="1"/>
  <c r="B319" i="9" s="1"/>
  <c r="F319" i="9"/>
  <c r="H318" i="9"/>
  <c r="G318" i="9"/>
  <c r="E318" i="9" s="1"/>
  <c r="B318" i="9" s="1"/>
  <c r="F318" i="9"/>
  <c r="H317" i="9"/>
  <c r="G317" i="9"/>
  <c r="F317" i="9"/>
  <c r="E317" i="9"/>
  <c r="B317" i="9"/>
  <c r="H316" i="9"/>
  <c r="G316" i="9"/>
  <c r="E316" i="9" s="1"/>
  <c r="B316" i="9" s="1"/>
  <c r="F316" i="9"/>
  <c r="F315" i="9"/>
  <c r="F314" i="9"/>
  <c r="F313" i="9"/>
  <c r="H312" i="9"/>
  <c r="G312" i="9"/>
  <c r="F312" i="9"/>
  <c r="E312" i="9"/>
  <c r="B312" i="9" s="1"/>
  <c r="H311" i="9"/>
  <c r="G311" i="9"/>
  <c r="F311" i="9"/>
  <c r="H310" i="9"/>
  <c r="G310" i="9"/>
  <c r="F310" i="9"/>
  <c r="F309" i="9"/>
  <c r="F308" i="9"/>
  <c r="H307" i="9"/>
  <c r="G307" i="9"/>
  <c r="E307" i="9" s="1"/>
  <c r="B307" i="9" s="1"/>
  <c r="F307" i="9"/>
  <c r="F306" i="9"/>
  <c r="H305" i="9"/>
  <c r="E305" i="9" s="1"/>
  <c r="B305" i="9" s="1"/>
  <c r="G305" i="9"/>
  <c r="F305" i="9"/>
  <c r="H304" i="9"/>
  <c r="G304" i="9"/>
  <c r="E304" i="9" s="1"/>
  <c r="B304" i="9" s="1"/>
  <c r="F304" i="9"/>
  <c r="H303" i="9"/>
  <c r="E303" i="9" s="1"/>
  <c r="B303" i="9" s="1"/>
  <c r="G303" i="9"/>
  <c r="F303" i="9"/>
  <c r="F302" i="9"/>
  <c r="F301" i="9"/>
  <c r="F300" i="9"/>
  <c r="F299" i="9"/>
  <c r="F298" i="9" s="1"/>
  <c r="F297" i="9"/>
  <c r="L296" i="9"/>
  <c r="F296" i="9" s="1"/>
  <c r="H296" i="9"/>
  <c r="F295" i="9"/>
  <c r="I294" i="9"/>
  <c r="H294" i="9"/>
  <c r="F294" i="9"/>
  <c r="E294" i="9"/>
  <c r="B294" i="9"/>
  <c r="E293" i="9"/>
  <c r="M292" i="9"/>
  <c r="L292" i="9"/>
  <c r="F292" i="9"/>
  <c r="E292" i="9"/>
  <c r="B292" i="9" s="1"/>
  <c r="M291" i="9"/>
  <c r="L291" i="9"/>
  <c r="F291" i="9"/>
  <c r="E291" i="9"/>
  <c r="B291" i="9" s="1"/>
  <c r="M290" i="9"/>
  <c r="F290" i="9" s="1"/>
  <c r="B290" i="9" s="1"/>
  <c r="L290" i="9"/>
  <c r="E290" i="9"/>
  <c r="M289" i="9"/>
  <c r="L289" i="9"/>
  <c r="F289" i="9"/>
  <c r="E289" i="9"/>
  <c r="B289" i="9"/>
  <c r="M288" i="9"/>
  <c r="L288" i="9"/>
  <c r="F288" i="9" s="1"/>
  <c r="B288" i="9" s="1"/>
  <c r="E288" i="9"/>
  <c r="M287" i="9"/>
  <c r="L287" i="9"/>
  <c r="F287" i="9" s="1"/>
  <c r="B287" i="9" s="1"/>
  <c r="E287" i="9"/>
  <c r="M286" i="9"/>
  <c r="L286" i="9"/>
  <c r="F286" i="9" s="1"/>
  <c r="E286" i="9"/>
  <c r="M285" i="9"/>
  <c r="L285" i="9"/>
  <c r="F285" i="9" s="1"/>
  <c r="E285" i="9"/>
  <c r="B285" i="9" s="1"/>
  <c r="M284" i="9"/>
  <c r="L284" i="9"/>
  <c r="F284" i="9"/>
  <c r="E284" i="9"/>
  <c r="B284" i="9" s="1"/>
  <c r="M283" i="9"/>
  <c r="L283" i="9"/>
  <c r="F283" i="9" s="1"/>
  <c r="E283" i="9"/>
  <c r="M282" i="9"/>
  <c r="L282" i="9"/>
  <c r="F282" i="9" s="1"/>
  <c r="B282" i="9" s="1"/>
  <c r="E282" i="9"/>
  <c r="M281" i="9"/>
  <c r="L281" i="9"/>
  <c r="F281" i="9" s="1"/>
  <c r="E281" i="9"/>
  <c r="M280" i="9"/>
  <c r="L280" i="9"/>
  <c r="F280" i="9"/>
  <c r="E280" i="9"/>
  <c r="B280" i="9" s="1"/>
  <c r="M279" i="9"/>
  <c r="L279" i="9"/>
  <c r="F279" i="9"/>
  <c r="E279" i="9"/>
  <c r="B279" i="9" s="1"/>
  <c r="M278" i="9"/>
  <c r="F278" i="9" s="1"/>
  <c r="B278" i="9" s="1"/>
  <c r="L278" i="9"/>
  <c r="E278" i="9"/>
  <c r="M277" i="9"/>
  <c r="L277" i="9"/>
  <c r="F277" i="9"/>
  <c r="E277" i="9"/>
  <c r="B277" i="9"/>
  <c r="M276" i="9"/>
  <c r="L276" i="9"/>
  <c r="F276" i="9" s="1"/>
  <c r="B276" i="9" s="1"/>
  <c r="E276" i="9"/>
  <c r="M275" i="9"/>
  <c r="L275" i="9"/>
  <c r="F275" i="9" s="1"/>
  <c r="B275" i="9" s="1"/>
  <c r="E275" i="9"/>
  <c r="M274" i="9"/>
  <c r="L274" i="9"/>
  <c r="F274" i="9" s="1"/>
  <c r="E274" i="9"/>
  <c r="B274" i="9" s="1"/>
  <c r="M273" i="9"/>
  <c r="L273" i="9"/>
  <c r="F273" i="9" s="1"/>
  <c r="E273" i="9"/>
  <c r="M272" i="9"/>
  <c r="L272" i="9"/>
  <c r="F272" i="9"/>
  <c r="E272" i="9"/>
  <c r="B272" i="9" s="1"/>
  <c r="M271" i="9"/>
  <c r="L271" i="9"/>
  <c r="F271" i="9" s="1"/>
  <c r="E271" i="9"/>
  <c r="B271" i="9" s="1"/>
  <c r="M270" i="9"/>
  <c r="L270" i="9"/>
  <c r="F270" i="9" s="1"/>
  <c r="B270" i="9" s="1"/>
  <c r="E270" i="9"/>
  <c r="M269" i="9"/>
  <c r="L269" i="9"/>
  <c r="F269" i="9" s="1"/>
  <c r="E269" i="9"/>
  <c r="M268" i="9"/>
  <c r="L268" i="9"/>
  <c r="F268" i="9"/>
  <c r="E268" i="9"/>
  <c r="B268" i="9" s="1"/>
  <c r="M267" i="9"/>
  <c r="L267" i="9"/>
  <c r="F267" i="9"/>
  <c r="E267" i="9"/>
  <c r="B267" i="9" s="1"/>
  <c r="M266" i="9"/>
  <c r="F266" i="9" s="1"/>
  <c r="B266" i="9" s="1"/>
  <c r="L266" i="9"/>
  <c r="E266" i="9"/>
  <c r="M265" i="9"/>
  <c r="L265" i="9"/>
  <c r="F265" i="9"/>
  <c r="E265" i="9"/>
  <c r="B265" i="9"/>
  <c r="M264" i="9"/>
  <c r="L264" i="9"/>
  <c r="F264" i="9" s="1"/>
  <c r="B264" i="9" s="1"/>
  <c r="E264" i="9"/>
  <c r="M263" i="9"/>
  <c r="L263" i="9"/>
  <c r="F263" i="9" s="1"/>
  <c r="B263" i="9" s="1"/>
  <c r="E263" i="9"/>
  <c r="M262" i="9"/>
  <c r="L262" i="9"/>
  <c r="F262" i="9" s="1"/>
  <c r="E262" i="9"/>
  <c r="M261" i="9"/>
  <c r="L261" i="9"/>
  <c r="F261" i="9" s="1"/>
  <c r="E261" i="9"/>
  <c r="M260" i="9"/>
  <c r="L260" i="9"/>
  <c r="F260" i="9"/>
  <c r="E260" i="9"/>
  <c r="B260" i="9" s="1"/>
  <c r="M259" i="9"/>
  <c r="L259" i="9"/>
  <c r="F259" i="9" s="1"/>
  <c r="E259" i="9"/>
  <c r="M258" i="9"/>
  <c r="L258" i="9"/>
  <c r="F258" i="9" s="1"/>
  <c r="B258" i="9" s="1"/>
  <c r="E258" i="9"/>
  <c r="M257" i="9"/>
  <c r="L257" i="9"/>
  <c r="F257" i="9" s="1"/>
  <c r="E257" i="9"/>
  <c r="B257" i="9" s="1"/>
  <c r="M256" i="9"/>
  <c r="L256" i="9"/>
  <c r="F256" i="9"/>
  <c r="E256" i="9"/>
  <c r="B256" i="9" s="1"/>
  <c r="M255" i="9"/>
  <c r="L255" i="9"/>
  <c r="F255" i="9"/>
  <c r="E255" i="9"/>
  <c r="B255" i="9" s="1"/>
  <c r="M254" i="9"/>
  <c r="F254" i="9" s="1"/>
  <c r="B254" i="9" s="1"/>
  <c r="L254" i="9"/>
  <c r="E254" i="9"/>
  <c r="M253" i="9"/>
  <c r="L253" i="9"/>
  <c r="F253" i="9"/>
  <c r="E253" i="9"/>
  <c r="B253" i="9"/>
  <c r="M252" i="9"/>
  <c r="L252" i="9"/>
  <c r="F252" i="9" s="1"/>
  <c r="B252" i="9" s="1"/>
  <c r="E252" i="9"/>
  <c r="M251" i="9"/>
  <c r="L251" i="9"/>
  <c r="F251" i="9" s="1"/>
  <c r="B251" i="9" s="1"/>
  <c r="E251" i="9"/>
  <c r="M250" i="9"/>
  <c r="L250" i="9"/>
  <c r="F250" i="9" s="1"/>
  <c r="E250" i="9"/>
  <c r="B250" i="9" s="1"/>
  <c r="M249" i="9"/>
  <c r="L249" i="9"/>
  <c r="F249" i="9" s="1"/>
  <c r="E249" i="9"/>
  <c r="B249" i="9" s="1"/>
  <c r="M248" i="9"/>
  <c r="L248" i="9"/>
  <c r="F248" i="9"/>
  <c r="E248" i="9"/>
  <c r="B248" i="9" s="1"/>
  <c r="M247" i="9"/>
  <c r="L247" i="9"/>
  <c r="F247" i="9" s="1"/>
  <c r="E247" i="9"/>
  <c r="M246" i="9"/>
  <c r="L246" i="9"/>
  <c r="F246" i="9" s="1"/>
  <c r="B246" i="9" s="1"/>
  <c r="E246" i="9"/>
  <c r="M245" i="9"/>
  <c r="L245" i="9"/>
  <c r="F245" i="9" s="1"/>
  <c r="E245" i="9"/>
  <c r="B245" i="9" s="1"/>
  <c r="M244" i="9"/>
  <c r="L244" i="9"/>
  <c r="F244" i="9"/>
  <c r="E244" i="9"/>
  <c r="B244" i="9" s="1"/>
  <c r="M243" i="9"/>
  <c r="L243" i="9"/>
  <c r="F243" i="9"/>
  <c r="E243" i="9"/>
  <c r="B243" i="9" s="1"/>
  <c r="M242" i="9"/>
  <c r="L242" i="9"/>
  <c r="F242" i="9" s="1"/>
  <c r="B242" i="9" s="1"/>
  <c r="E242" i="9"/>
  <c r="M241" i="9"/>
  <c r="L241" i="9"/>
  <c r="F241" i="9"/>
  <c r="E241" i="9"/>
  <c r="B241" i="9"/>
  <c r="M240" i="9"/>
  <c r="L240" i="9"/>
  <c r="F240" i="9" s="1"/>
  <c r="E240" i="9"/>
  <c r="B240" i="9" s="1"/>
  <c r="M239" i="9"/>
  <c r="L239" i="9"/>
  <c r="F239" i="9" s="1"/>
  <c r="B239" i="9" s="1"/>
  <c r="E239" i="9"/>
  <c r="M238" i="9"/>
  <c r="L238" i="9"/>
  <c r="F238" i="9" s="1"/>
  <c r="E238" i="9"/>
  <c r="B238" i="9" s="1"/>
  <c r="M237" i="9"/>
  <c r="L237" i="9"/>
  <c r="F237" i="9" s="1"/>
  <c r="E237" i="9"/>
  <c r="B237" i="9" s="1"/>
  <c r="M236" i="9"/>
  <c r="L236" i="9"/>
  <c r="F236" i="9" s="1"/>
  <c r="E236" i="9"/>
  <c r="M235" i="9"/>
  <c r="L235" i="9"/>
  <c r="F235" i="9" s="1"/>
  <c r="E235" i="9"/>
  <c r="B235" i="9" s="1"/>
  <c r="M234" i="9"/>
  <c r="L234" i="9"/>
  <c r="F234" i="9" s="1"/>
  <c r="B234" i="9" s="1"/>
  <c r="E234" i="9"/>
  <c r="M233" i="9"/>
  <c r="L233" i="9"/>
  <c r="F233" i="9" s="1"/>
  <c r="E233" i="9"/>
  <c r="M232" i="9"/>
  <c r="L232" i="9"/>
  <c r="F232" i="9"/>
  <c r="E232" i="9"/>
  <c r="B232" i="9" s="1"/>
  <c r="M231" i="9"/>
  <c r="L231" i="9"/>
  <c r="F231" i="9"/>
  <c r="E231" i="9"/>
  <c r="B231" i="9" s="1"/>
  <c r="M230" i="9"/>
  <c r="L230" i="9"/>
  <c r="F230" i="9" s="1"/>
  <c r="B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E166" i="9" s="1"/>
  <c r="B166" i="9" s="1"/>
  <c r="G166" i="9"/>
  <c r="F166" i="9"/>
  <c r="H165" i="9"/>
  <c r="G165" i="9"/>
  <c r="E165" i="9" s="1"/>
  <c r="B165" i="9" s="1"/>
  <c r="F165" i="9"/>
  <c r="H164" i="9"/>
  <c r="G164" i="9"/>
  <c r="E164" i="9" s="1"/>
  <c r="B164" i="9" s="1"/>
  <c r="F164" i="9"/>
  <c r="H163" i="9"/>
  <c r="G163" i="9"/>
  <c r="E163" i="9" s="1"/>
  <c r="B163" i="9" s="1"/>
  <c r="F163" i="9"/>
  <c r="H162" i="9"/>
  <c r="G162" i="9"/>
  <c r="F162" i="9"/>
  <c r="E162" i="9"/>
  <c r="B162" i="9" s="1"/>
  <c r="H161" i="9"/>
  <c r="G161" i="9"/>
  <c r="F161" i="9"/>
  <c r="E161" i="9"/>
  <c r="B161" i="9" s="1"/>
  <c r="H160" i="9"/>
  <c r="E160" i="9" s="1"/>
  <c r="B160" i="9" s="1"/>
  <c r="G160" i="9"/>
  <c r="F160" i="9"/>
  <c r="H159" i="9"/>
  <c r="G159" i="9"/>
  <c r="E159" i="9" s="1"/>
  <c r="B159" i="9" s="1"/>
  <c r="F159" i="9"/>
  <c r="H158" i="9"/>
  <c r="G158" i="9"/>
  <c r="E158" i="9" s="1"/>
  <c r="B158" i="9" s="1"/>
  <c r="F158" i="9"/>
  <c r="H157" i="9"/>
  <c r="G157" i="9"/>
  <c r="F157" i="9"/>
  <c r="E157" i="9"/>
  <c r="B157" i="9" s="1"/>
  <c r="F156" i="9"/>
  <c r="H155" i="9"/>
  <c r="G155" i="9"/>
  <c r="E155" i="9" s="1"/>
  <c r="B155" i="9" s="1"/>
  <c r="F155" i="9"/>
  <c r="H154" i="9"/>
  <c r="E154" i="9" s="1"/>
  <c r="B154" i="9" s="1"/>
  <c r="G154" i="9"/>
  <c r="F154" i="9"/>
  <c r="H153" i="9"/>
  <c r="G153" i="9"/>
  <c r="E153" i="9" s="1"/>
  <c r="B153" i="9" s="1"/>
  <c r="F153" i="9"/>
  <c r="H152" i="9"/>
  <c r="G152" i="9"/>
  <c r="E152" i="9" s="1"/>
  <c r="B152" i="9" s="1"/>
  <c r="F152" i="9"/>
  <c r="H151" i="9"/>
  <c r="G151" i="9"/>
  <c r="E151" i="9" s="1"/>
  <c r="B151" i="9" s="1"/>
  <c r="F151" i="9"/>
  <c r="H150" i="9"/>
  <c r="G150" i="9"/>
  <c r="F150" i="9"/>
  <c r="E150" i="9"/>
  <c r="B150" i="9" s="1"/>
  <c r="H149" i="9"/>
  <c r="G149" i="9"/>
  <c r="F149" i="9"/>
  <c r="E149" i="9"/>
  <c r="B149" i="9" s="1"/>
  <c r="H148" i="9"/>
  <c r="E148" i="9" s="1"/>
  <c r="B148" i="9" s="1"/>
  <c r="G148" i="9"/>
  <c r="F148" i="9"/>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E142" i="9" s="1"/>
  <c r="B142" i="9" s="1"/>
  <c r="G142" i="9"/>
  <c r="F142" i="9"/>
  <c r="H141" i="9"/>
  <c r="G141" i="9"/>
  <c r="E141" i="9" s="1"/>
  <c r="B141" i="9" s="1"/>
  <c r="F141" i="9"/>
  <c r="H140" i="9"/>
  <c r="G140" i="9"/>
  <c r="E140" i="9" s="1"/>
  <c r="B140" i="9" s="1"/>
  <c r="F140" i="9"/>
  <c r="H139" i="9"/>
  <c r="G139" i="9"/>
  <c r="E139" i="9" s="1"/>
  <c r="B139" i="9" s="1"/>
  <c r="F139" i="9"/>
  <c r="H138" i="9"/>
  <c r="G138" i="9"/>
  <c r="F138" i="9"/>
  <c r="E138" i="9"/>
  <c r="B138" i="9" s="1"/>
  <c r="H137" i="9"/>
  <c r="G137" i="9"/>
  <c r="F137" i="9"/>
  <c r="E137" i="9"/>
  <c r="B137" i="9" s="1"/>
  <c r="H136" i="9"/>
  <c r="E136" i="9" s="1"/>
  <c r="B136" i="9" s="1"/>
  <c r="G136" i="9"/>
  <c r="F136" i="9"/>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E130" i="9" s="1"/>
  <c r="B130" i="9" s="1"/>
  <c r="G130" i="9"/>
  <c r="F130" i="9"/>
  <c r="H129" i="9"/>
  <c r="G129" i="9"/>
  <c r="E129" i="9" s="1"/>
  <c r="B129" i="9" s="1"/>
  <c r="F129" i="9"/>
  <c r="H128" i="9"/>
  <c r="G128" i="9"/>
  <c r="E128" i="9" s="1"/>
  <c r="B128" i="9" s="1"/>
  <c r="F128" i="9"/>
  <c r="H127" i="9"/>
  <c r="G127" i="9"/>
  <c r="E127" i="9" s="1"/>
  <c r="B127" i="9" s="1"/>
  <c r="F127" i="9"/>
  <c r="H126" i="9"/>
  <c r="G126" i="9"/>
  <c r="F126" i="9"/>
  <c r="E126" i="9"/>
  <c r="B126" i="9" s="1"/>
  <c r="H125" i="9"/>
  <c r="G125" i="9"/>
  <c r="F125" i="9"/>
  <c r="E125" i="9"/>
  <c r="B125" i="9" s="1"/>
  <c r="H124" i="9"/>
  <c r="E124" i="9" s="1"/>
  <c r="B124" i="9" s="1"/>
  <c r="G124" i="9"/>
  <c r="F124" i="9"/>
  <c r="H123" i="9"/>
  <c r="G123" i="9"/>
  <c r="E123" i="9" s="1"/>
  <c r="B123" i="9" s="1"/>
  <c r="F123" i="9"/>
  <c r="H122" i="9"/>
  <c r="G122" i="9"/>
  <c r="E122" i="9" s="1"/>
  <c r="B122" i="9" s="1"/>
  <c r="F122" i="9"/>
  <c r="H121" i="9"/>
  <c r="G121" i="9"/>
  <c r="F121" i="9"/>
  <c r="E121" i="9"/>
  <c r="B121" i="9" s="1"/>
  <c r="H120" i="9"/>
  <c r="G120" i="9"/>
  <c r="F120" i="9"/>
  <c r="E120" i="9"/>
  <c r="B120" i="9" s="1"/>
  <c r="H119" i="9"/>
  <c r="G119" i="9"/>
  <c r="E119" i="9" s="1"/>
  <c r="B119" i="9" s="1"/>
  <c r="F119" i="9"/>
  <c r="H118" i="9"/>
  <c r="G118" i="9"/>
  <c r="F118" i="9"/>
  <c r="E118" i="9"/>
  <c r="B118" i="9"/>
  <c r="H117" i="9"/>
  <c r="G117" i="9"/>
  <c r="E117" i="9" s="1"/>
  <c r="B117" i="9" s="1"/>
  <c r="F117" i="9"/>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s="1"/>
  <c r="H107" i="9"/>
  <c r="G107" i="9"/>
  <c r="E107" i="9" s="1"/>
  <c r="B107" i="9" s="1"/>
  <c r="F107" i="9"/>
  <c r="H106" i="9"/>
  <c r="G106" i="9"/>
  <c r="F106" i="9"/>
  <c r="E106" i="9"/>
  <c r="B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F94" i="9"/>
  <c r="E94" i="9"/>
  <c r="B94" i="9"/>
  <c r="H93" i="9"/>
  <c r="G93" i="9"/>
  <c r="E93" i="9" s="1"/>
  <c r="B93" i="9" s="1"/>
  <c r="F93" i="9"/>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F82" i="9"/>
  <c r="E82" i="9"/>
  <c r="B82" i="9"/>
  <c r="H81" i="9"/>
  <c r="G81" i="9"/>
  <c r="E81" i="9" s="1"/>
  <c r="B81" i="9" s="1"/>
  <c r="F81" i="9"/>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E70" i="9" s="1"/>
  <c r="B70" i="9" s="1"/>
  <c r="G70" i="9"/>
  <c r="F70" i="9"/>
  <c r="H69" i="9"/>
  <c r="E69" i="9" s="1"/>
  <c r="B69" i="9" s="1"/>
  <c r="G69" i="9"/>
  <c r="F69" i="9"/>
  <c r="H68" i="9"/>
  <c r="G68" i="9"/>
  <c r="E68" i="9" s="1"/>
  <c r="B68" i="9" s="1"/>
  <c r="F68" i="9"/>
  <c r="H67" i="9"/>
  <c r="G67" i="9"/>
  <c r="E67" i="9" s="1"/>
  <c r="B67" i="9" s="1"/>
  <c r="F67" i="9"/>
  <c r="H66" i="9"/>
  <c r="G66" i="9"/>
  <c r="F66" i="9"/>
  <c r="E66" i="9"/>
  <c r="B66" i="9" s="1"/>
  <c r="H65" i="9"/>
  <c r="G65" i="9"/>
  <c r="F65" i="9"/>
  <c r="E65" i="9"/>
  <c r="B65" i="9" s="1"/>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E58" i="9" s="1"/>
  <c r="B58" i="9" s="1"/>
  <c r="G58" i="9"/>
  <c r="F58" i="9"/>
  <c r="H57" i="9"/>
  <c r="G57" i="9"/>
  <c r="E57" i="9" s="1"/>
  <c r="B57" i="9" s="1"/>
  <c r="F57" i="9"/>
  <c r="H56" i="9"/>
  <c r="G56" i="9"/>
  <c r="E56" i="9" s="1"/>
  <c r="B56" i="9" s="1"/>
  <c r="F56" i="9"/>
  <c r="H55" i="9"/>
  <c r="G55" i="9"/>
  <c r="E55" i="9" s="1"/>
  <c r="B55" i="9" s="1"/>
  <c r="F55" i="9"/>
  <c r="H54" i="9"/>
  <c r="G54" i="9"/>
  <c r="F54" i="9"/>
  <c r="E54" i="9"/>
  <c r="B54" i="9" s="1"/>
  <c r="H53" i="9"/>
  <c r="G53" i="9"/>
  <c r="F53" i="9"/>
  <c r="E53" i="9"/>
  <c r="B53" i="9" s="1"/>
  <c r="H52" i="9"/>
  <c r="E52" i="9" s="1"/>
  <c r="B52" i="9" s="1"/>
  <c r="G52" i="9"/>
  <c r="F52" i="9"/>
  <c r="H51" i="9"/>
  <c r="E51" i="9" s="1"/>
  <c r="B51" i="9" s="1"/>
  <c r="G51" i="9"/>
  <c r="F51" i="9"/>
  <c r="H50" i="9"/>
  <c r="G50" i="9"/>
  <c r="E50" i="9" s="1"/>
  <c r="B50" i="9" s="1"/>
  <c r="F50" i="9"/>
  <c r="H49" i="9"/>
  <c r="E49" i="9" s="1"/>
  <c r="B49" i="9" s="1"/>
  <c r="G49" i="9"/>
  <c r="F49" i="9"/>
  <c r="H48" i="9"/>
  <c r="G48" i="9"/>
  <c r="F48" i="9"/>
  <c r="E48" i="9"/>
  <c r="B48" i="9" s="1"/>
  <c r="H47" i="9"/>
  <c r="G47" i="9"/>
  <c r="E47" i="9" s="1"/>
  <c r="B47" i="9" s="1"/>
  <c r="F47" i="9"/>
  <c r="H46" i="9"/>
  <c r="G46" i="9"/>
  <c r="F46" i="9"/>
  <c r="E46" i="9"/>
  <c r="B46" i="9"/>
  <c r="H45" i="9"/>
  <c r="G45" i="9"/>
  <c r="E45" i="9" s="1"/>
  <c r="B45" i="9" s="1"/>
  <c r="F45" i="9"/>
  <c r="H44" i="9"/>
  <c r="G44" i="9"/>
  <c r="E44" i="9" s="1"/>
  <c r="B44" i="9" s="1"/>
  <c r="F44" i="9"/>
  <c r="H43" i="9"/>
  <c r="G43" i="9"/>
  <c r="E43" i="9" s="1"/>
  <c r="B43" i="9" s="1"/>
  <c r="F43" i="9"/>
  <c r="H42" i="9"/>
  <c r="G42" i="9"/>
  <c r="F42" i="9"/>
  <c r="E42" i="9"/>
  <c r="B42" i="9" s="1"/>
  <c r="H41" i="9"/>
  <c r="G41" i="9"/>
  <c r="F41" i="9"/>
  <c r="E41" i="9"/>
  <c r="B41" i="9" s="1"/>
  <c r="H40" i="9"/>
  <c r="E40" i="9" s="1"/>
  <c r="B40" i="9" s="1"/>
  <c r="G40" i="9"/>
  <c r="F40" i="9"/>
  <c r="H39" i="9"/>
  <c r="G39" i="9"/>
  <c r="E39" i="9" s="1"/>
  <c r="B39" i="9" s="1"/>
  <c r="F39" i="9"/>
  <c r="H38" i="9"/>
  <c r="G38" i="9"/>
  <c r="E38" i="9" s="1"/>
  <c r="B38" i="9" s="1"/>
  <c r="F38" i="9"/>
  <c r="H37" i="9"/>
  <c r="E37" i="9" s="1"/>
  <c r="B37" i="9" s="1"/>
  <c r="G37" i="9"/>
  <c r="F37" i="9"/>
  <c r="H36" i="9"/>
  <c r="G36" i="9"/>
  <c r="E36" i="9" s="1"/>
  <c r="B36" i="9" s="1"/>
  <c r="F36" i="9"/>
  <c r="H35" i="9"/>
  <c r="G35" i="9"/>
  <c r="E35" i="9" s="1"/>
  <c r="B35" i="9" s="1"/>
  <c r="F35" i="9"/>
  <c r="H34" i="9"/>
  <c r="G34" i="9"/>
  <c r="F34" i="9"/>
  <c r="E34" i="9"/>
  <c r="B34" i="9"/>
  <c r="H33" i="9"/>
  <c r="G33" i="9"/>
  <c r="E33" i="9" s="1"/>
  <c r="B33" i="9" s="1"/>
  <c r="F33" i="9"/>
  <c r="H32" i="9"/>
  <c r="G32" i="9"/>
  <c r="E32" i="9" s="1"/>
  <c r="B32" i="9" s="1"/>
  <c r="F32" i="9"/>
  <c r="H31" i="9"/>
  <c r="G31" i="9"/>
  <c r="F31" i="9"/>
  <c r="H30" i="9"/>
  <c r="G30" i="9"/>
  <c r="E30" i="9" s="1"/>
  <c r="B30" i="9" s="1"/>
  <c r="F30" i="9"/>
  <c r="H29" i="9"/>
  <c r="G29" i="9"/>
  <c r="F29" i="9"/>
  <c r="E29" i="9"/>
  <c r="B29" i="9" s="1"/>
  <c r="H28" i="9"/>
  <c r="G28" i="9"/>
  <c r="F28" i="9"/>
  <c r="E28" i="9"/>
  <c r="B28" i="9" s="1"/>
  <c r="H27" i="9"/>
  <c r="G27" i="9"/>
  <c r="F27" i="9"/>
  <c r="E27" i="9"/>
  <c r="B27" i="9" s="1"/>
  <c r="H26" i="9"/>
  <c r="G26" i="9"/>
  <c r="F26" i="9"/>
  <c r="H25" i="9"/>
  <c r="E25" i="9" s="1"/>
  <c r="B25" i="9" s="1"/>
  <c r="G25" i="9"/>
  <c r="F25" i="9"/>
  <c r="F24" i="9"/>
  <c r="F4" i="9"/>
  <c r="O3" i="9"/>
  <c r="G296" i="9" s="1"/>
  <c r="I3" i="9"/>
  <c r="H309" i="9" s="1"/>
  <c r="H3" i="9"/>
  <c r="G3" i="9"/>
  <c r="D104" i="8"/>
  <c r="C1680" i="1" s="1"/>
  <c r="G1680" i="1" s="1"/>
  <c r="D97" i="8"/>
  <c r="D92" i="8"/>
  <c r="D87" i="8"/>
  <c r="D82" i="8"/>
  <c r="D77" i="8"/>
  <c r="D72" i="8"/>
  <c r="D67" i="8"/>
  <c r="D62" i="8"/>
  <c r="D57" i="8"/>
  <c r="D52" i="8"/>
  <c r="D46" i="8"/>
  <c r="D37" i="8"/>
  <c r="D27" i="8"/>
  <c r="D25" i="8" s="1"/>
  <c r="D18" i="8"/>
  <c r="D8" i="8"/>
  <c r="D6" i="8" s="1"/>
  <c r="C1582" i="1" s="1"/>
  <c r="G1582" i="1" s="1"/>
  <c r="E44" i="7"/>
  <c r="D44" i="7"/>
  <c r="E39" i="7"/>
  <c r="E38" i="7" s="1"/>
  <c r="D39" i="7"/>
  <c r="D38" i="7"/>
  <c r="E30" i="7"/>
  <c r="D30" i="7"/>
  <c r="E23" i="7"/>
  <c r="D23" i="7"/>
  <c r="E22" i="7"/>
  <c r="D22" i="7"/>
  <c r="D5" i="7" s="1"/>
  <c r="E14" i="7"/>
  <c r="D14" i="7"/>
  <c r="E7" i="7"/>
  <c r="E6" i="7" s="1"/>
  <c r="E5" i="7" s="1"/>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E99" i="6"/>
  <c r="E89" i="6" s="1"/>
  <c r="D1484" i="1"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E250" i="5" s="1"/>
  <c r="I25" i="3"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E203" i="5"/>
  <c r="E202" i="5" s="1"/>
  <c r="D203" i="5"/>
  <c r="F203" i="5" s="1"/>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152" i="1" s="1"/>
  <c r="D150" i="5"/>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F127" i="5"/>
  <c r="E127" i="5"/>
  <c r="D127" i="5"/>
  <c r="F126" i="5"/>
  <c r="F125" i="5"/>
  <c r="F124" i="5"/>
  <c r="F123" i="5"/>
  <c r="F122" i="5"/>
  <c r="F121" i="5"/>
  <c r="F120" i="5"/>
  <c r="E120" i="5"/>
  <c r="E119" i="5" s="1"/>
  <c r="D1124" i="1"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E12" i="5" s="1"/>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2" i="5" s="1"/>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E629" i="4" s="1"/>
  <c r="D630" i="4"/>
  <c r="D629" i="4" s="1"/>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F596" i="4"/>
  <c r="F595" i="4"/>
  <c r="F594" i="4"/>
  <c r="E594" i="4"/>
  <c r="D594" i="4"/>
  <c r="F593" i="4"/>
  <c r="F592" i="4"/>
  <c r="E591" i="4"/>
  <c r="D591" i="4"/>
  <c r="F591" i="4" s="1"/>
  <c r="F590" i="4"/>
  <c r="F589" i="4"/>
  <c r="E589" i="4"/>
  <c r="D589" i="4"/>
  <c r="F588" i="4"/>
  <c r="F587" i="4"/>
  <c r="F586" i="4"/>
  <c r="E585" i="4"/>
  <c r="E584" i="4" s="1"/>
  <c r="D585" i="4"/>
  <c r="F585" i="4" s="1"/>
  <c r="F583" i="4"/>
  <c r="F582" i="4"/>
  <c r="E581" i="4"/>
  <c r="D581" i="4"/>
  <c r="F581" i="4" s="1"/>
  <c r="F580" i="4"/>
  <c r="F579" i="4"/>
  <c r="F578" i="4"/>
  <c r="E578" i="4"/>
  <c r="D578" i="4"/>
  <c r="F577" i="4"/>
  <c r="F576" i="4"/>
  <c r="F575" i="4"/>
  <c r="E575" i="4"/>
  <c r="E571" i="4" s="1"/>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D536" i="4"/>
  <c r="F534" i="4"/>
  <c r="F533" i="4"/>
  <c r="E532" i="4"/>
  <c r="D532" i="4"/>
  <c r="F532" i="4" s="1"/>
  <c r="F531" i="4"/>
  <c r="F530" i="4"/>
  <c r="E529" i="4"/>
  <c r="D529" i="4"/>
  <c r="F529" i="4" s="1"/>
  <c r="F528" i="4"/>
  <c r="F527" i="4"/>
  <c r="F526" i="4"/>
  <c r="E526" i="4"/>
  <c r="D526" i="4"/>
  <c r="F525" i="4"/>
  <c r="F524" i="4"/>
  <c r="E523" i="4"/>
  <c r="D523" i="4"/>
  <c r="F523" i="4" s="1"/>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E466" i="4" s="1"/>
  <c r="D467" i="4"/>
  <c r="D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E430" i="4" s="1"/>
  <c r="D432" i="4"/>
  <c r="D431" i="4"/>
  <c r="F431" i="4" s="1"/>
  <c r="E428" i="4"/>
  <c r="D428" i="4"/>
  <c r="F428" i="4" s="1"/>
  <c r="F427" i="4"/>
  <c r="E427" i="4"/>
  <c r="E648" i="4" s="1"/>
  <c r="D427" i="4"/>
  <c r="D648" i="4" s="1"/>
  <c r="F648" i="4" s="1"/>
  <c r="E426" i="4"/>
  <c r="E647" i="4" s="1"/>
  <c r="D641" i="1" s="1"/>
  <c r="D426" i="4"/>
  <c r="F426"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E373" i="4" s="1"/>
  <c r="D374" i="4"/>
  <c r="F374" i="4" s="1"/>
  <c r="D373" i="4"/>
  <c r="F373" i="4" s="1"/>
  <c r="F372" i="4"/>
  <c r="F371" i="4"/>
  <c r="F370" i="4"/>
  <c r="F369" i="4"/>
  <c r="F368" i="4"/>
  <c r="F367" i="4"/>
  <c r="E366" i="4"/>
  <c r="D366" i="4"/>
  <c r="F366" i="4" s="1"/>
  <c r="F365" i="4"/>
  <c r="F364" i="4"/>
  <c r="F363" i="4"/>
  <c r="E362" i="4"/>
  <c r="D362" i="4"/>
  <c r="F362" i="4" s="1"/>
  <c r="E361" i="4"/>
  <c r="E360" i="4" s="1"/>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D321" i="4" s="1"/>
  <c r="F320" i="4"/>
  <c r="F319" i="4"/>
  <c r="F318" i="4"/>
  <c r="F317" i="4"/>
  <c r="F316" i="4"/>
  <c r="F315" i="4"/>
  <c r="E314" i="4"/>
  <c r="E309" i="4" s="1"/>
  <c r="D314" i="4"/>
  <c r="D309" i="4" s="1"/>
  <c r="F313" i="4"/>
  <c r="F312" i="4"/>
  <c r="F311" i="4"/>
  <c r="F310" i="4"/>
  <c r="E310" i="4"/>
  <c r="D310" i="4"/>
  <c r="F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D273" i="4" s="1"/>
  <c r="F273" i="4" s="1"/>
  <c r="F272" i="4"/>
  <c r="F271" i="4"/>
  <c r="F270" i="4"/>
  <c r="E269" i="4"/>
  <c r="E262" i="4" s="1"/>
  <c r="D269" i="4"/>
  <c r="F269" i="4" s="1"/>
  <c r="F268" i="4"/>
  <c r="F267" i="4"/>
  <c r="F266" i="4"/>
  <c r="F265" i="4"/>
  <c r="F264" i="4"/>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E208" i="4"/>
  <c r="E202" i="4" s="1"/>
  <c r="D208" i="4"/>
  <c r="F208" i="4" s="1"/>
  <c r="F207" i="4"/>
  <c r="F206" i="4"/>
  <c r="F205" i="4"/>
  <c r="F204" i="4"/>
  <c r="E203" i="4"/>
  <c r="D203" i="4"/>
  <c r="D202" i="4" s="1"/>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F165" i="4"/>
  <c r="E165" i="4"/>
  <c r="D165" i="4"/>
  <c r="E164" i="4"/>
  <c r="F163" i="4"/>
  <c r="F162" i="4"/>
  <c r="F161" i="4"/>
  <c r="F160" i="4"/>
  <c r="E160" i="4"/>
  <c r="D160" i="4"/>
  <c r="F159" i="4"/>
  <c r="F158" i="4"/>
  <c r="F157" i="4"/>
  <c r="F156" i="4"/>
  <c r="F155" i="4"/>
  <c r="E154" i="4"/>
  <c r="D154" i="4"/>
  <c r="F154" i="4" s="1"/>
  <c r="E153" i="4"/>
  <c r="E152" i="4"/>
  <c r="F151" i="4"/>
  <c r="F150" i="4"/>
  <c r="F149" i="4"/>
  <c r="F148" i="4"/>
  <c r="F147" i="4"/>
  <c r="F146" i="4"/>
  <c r="F145" i="4"/>
  <c r="F144" i="4"/>
  <c r="F143" i="4"/>
  <c r="F142" i="4"/>
  <c r="F141" i="4"/>
  <c r="E141" i="4"/>
  <c r="D141" i="4"/>
  <c r="E140" i="4"/>
  <c r="D140" i="4"/>
  <c r="F139" i="4"/>
  <c r="F138" i="4"/>
  <c r="F137" i="4"/>
  <c r="F136" i="4"/>
  <c r="E135" i="4"/>
  <c r="D135" i="4"/>
  <c r="E134" i="4"/>
  <c r="F133" i="4"/>
  <c r="F132" i="4"/>
  <c r="F131" i="4"/>
  <c r="F130" i="4"/>
  <c r="F129" i="4"/>
  <c r="E129" i="4"/>
  <c r="E125" i="4" s="1"/>
  <c r="F125" i="4" s="1"/>
  <c r="D129" i="4"/>
  <c r="D125" i="4" s="1"/>
  <c r="F128" i="4"/>
  <c r="F127" i="4"/>
  <c r="F126" i="4"/>
  <c r="E126" i="4"/>
  <c r="D126" i="4"/>
  <c r="F124" i="4"/>
  <c r="F123" i="4"/>
  <c r="F122" i="4"/>
  <c r="F121" i="4"/>
  <c r="E120" i="4"/>
  <c r="D120" i="4"/>
  <c r="F120" i="4" s="1"/>
  <c r="F119" i="4"/>
  <c r="F118" i="4"/>
  <c r="F117" i="4"/>
  <c r="F116" i="4"/>
  <c r="F115" i="4"/>
  <c r="F114" i="4"/>
  <c r="F113" i="4"/>
  <c r="F112" i="4"/>
  <c r="E112" i="4"/>
  <c r="D112" i="4"/>
  <c r="F111" i="4"/>
  <c r="F110" i="4"/>
  <c r="F109" i="4"/>
  <c r="F108" i="4"/>
  <c r="F107" i="4"/>
  <c r="E107" i="4"/>
  <c r="D107" i="4"/>
  <c r="E106" i="4"/>
  <c r="F106" i="4" s="1"/>
  <c r="D106"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E82" i="4" s="1"/>
  <c r="D83"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E61" i="4"/>
  <c r="F61" i="4" s="1"/>
  <c r="D61" i="4"/>
  <c r="F60" i="4"/>
  <c r="F59" i="4"/>
  <c r="E58" i="4"/>
  <c r="D58" i="4"/>
  <c r="F58" i="4" s="1"/>
  <c r="F57" i="4"/>
  <c r="F56" i="4"/>
  <c r="F55" i="4"/>
  <c r="F54" i="4"/>
  <c r="F53" i="4"/>
  <c r="E53" i="4"/>
  <c r="E49" i="4" s="1"/>
  <c r="D53" i="4"/>
  <c r="F52" i="4"/>
  <c r="F51" i="4"/>
  <c r="E50" i="4"/>
  <c r="D50" i="4"/>
  <c r="F48" i="4"/>
  <c r="F47" i="4"/>
  <c r="F46" i="4"/>
  <c r="F45" i="4"/>
  <c r="E44" i="4"/>
  <c r="D44" i="4"/>
  <c r="F44" i="4" s="1"/>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E6" i="4" s="1"/>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H28" i="3"/>
  <c r="G28" i="3"/>
  <c r="B28" i="3"/>
  <c r="I27" i="3"/>
  <c r="G27" i="3"/>
  <c r="B27" i="3"/>
  <c r="G25" i="3"/>
  <c r="B25" i="3"/>
  <c r="G24" i="3"/>
  <c r="B24" i="3"/>
  <c r="G23" i="3"/>
  <c r="B23" i="3"/>
  <c r="G22" i="3"/>
  <c r="B22" i="3"/>
  <c r="G20" i="3"/>
  <c r="B20" i="3"/>
  <c r="G19" i="3"/>
  <c r="B19" i="3"/>
  <c r="G18" i="3"/>
  <c r="B18" i="3"/>
  <c r="G17" i="3"/>
  <c r="B17" i="3"/>
  <c r="H10" i="3" a="1"/>
  <c r="H10" i="3" s="1"/>
  <c r="L3" i="9" s="1"/>
  <c r="C1685" i="1"/>
  <c r="H1684" i="1"/>
  <c r="G1684" i="1"/>
  <c r="C1684" i="1"/>
  <c r="H1683" i="1"/>
  <c r="G1683" i="1"/>
  <c r="C1683" i="1"/>
  <c r="H1682" i="1"/>
  <c r="C1682" i="1"/>
  <c r="G1682" i="1" s="1"/>
  <c r="H1681" i="1"/>
  <c r="C1681" i="1"/>
  <c r="G1681" i="1" s="1"/>
  <c r="H1679" i="1"/>
  <c r="G1679" i="1"/>
  <c r="C1679" i="1"/>
  <c r="C1678" i="1"/>
  <c r="H1678" i="1" s="1"/>
  <c r="C1677" i="1"/>
  <c r="G1677" i="1" s="1"/>
  <c r="H1676" i="1"/>
  <c r="G1676" i="1"/>
  <c r="C1676" i="1"/>
  <c r="H1675" i="1"/>
  <c r="G1675" i="1"/>
  <c r="C1675" i="1"/>
  <c r="G1674" i="1"/>
  <c r="C1674" i="1"/>
  <c r="H1674" i="1" s="1"/>
  <c r="H1673" i="1"/>
  <c r="C1673" i="1"/>
  <c r="G1673" i="1" s="1"/>
  <c r="H1672" i="1"/>
  <c r="G1672" i="1"/>
  <c r="C1672" i="1"/>
  <c r="H1671" i="1"/>
  <c r="G1671" i="1"/>
  <c r="C1671" i="1"/>
  <c r="H1670" i="1"/>
  <c r="C1670" i="1"/>
  <c r="G1670" i="1" s="1"/>
  <c r="C1669" i="1"/>
  <c r="G1669" i="1" s="1"/>
  <c r="H1668" i="1"/>
  <c r="G1668" i="1"/>
  <c r="C1668" i="1"/>
  <c r="H1667" i="1"/>
  <c r="G1667" i="1"/>
  <c r="C1667" i="1"/>
  <c r="H1666" i="1"/>
  <c r="G1666" i="1"/>
  <c r="C1666" i="1"/>
  <c r="H1665" i="1"/>
  <c r="C1665" i="1"/>
  <c r="G1665" i="1" s="1"/>
  <c r="H1664" i="1"/>
  <c r="G1664" i="1"/>
  <c r="C1664" i="1"/>
  <c r="H1663" i="1"/>
  <c r="G1663" i="1"/>
  <c r="C1663" i="1"/>
  <c r="C1662" i="1"/>
  <c r="H1662" i="1" s="1"/>
  <c r="C1661" i="1"/>
  <c r="G1661" i="1" s="1"/>
  <c r="H1660" i="1"/>
  <c r="G1660" i="1"/>
  <c r="C1660" i="1"/>
  <c r="H1659" i="1"/>
  <c r="G1659" i="1"/>
  <c r="C1659" i="1"/>
  <c r="G1658" i="1"/>
  <c r="C1658" i="1"/>
  <c r="H1658" i="1" s="1"/>
  <c r="H1657" i="1"/>
  <c r="C1657" i="1"/>
  <c r="G1657" i="1" s="1"/>
  <c r="H1656" i="1"/>
  <c r="G1656" i="1"/>
  <c r="C1656" i="1"/>
  <c r="H1655" i="1"/>
  <c r="G1655" i="1"/>
  <c r="C1655" i="1"/>
  <c r="H1654" i="1"/>
  <c r="C1654" i="1"/>
  <c r="G1654" i="1" s="1"/>
  <c r="C1653" i="1"/>
  <c r="G1653" i="1" s="1"/>
  <c r="H1652" i="1"/>
  <c r="G1652" i="1"/>
  <c r="C1652" i="1"/>
  <c r="H1651" i="1"/>
  <c r="G1651" i="1"/>
  <c r="C1651" i="1"/>
  <c r="H1650" i="1"/>
  <c r="G1650" i="1"/>
  <c r="C1650" i="1"/>
  <c r="H1649" i="1"/>
  <c r="C1649" i="1"/>
  <c r="G1649" i="1" s="1"/>
  <c r="H1648" i="1"/>
  <c r="G1648" i="1"/>
  <c r="C1648" i="1"/>
  <c r="H1647" i="1"/>
  <c r="G1647" i="1"/>
  <c r="C1647" i="1"/>
  <c r="C1646" i="1"/>
  <c r="C1645" i="1"/>
  <c r="G1645" i="1" s="1"/>
  <c r="H1644" i="1"/>
  <c r="G1644" i="1"/>
  <c r="C1644" i="1"/>
  <c r="H1643" i="1"/>
  <c r="G1643" i="1"/>
  <c r="C1643" i="1"/>
  <c r="G1642" i="1"/>
  <c r="C1642" i="1"/>
  <c r="H1642" i="1" s="1"/>
  <c r="H1641" i="1"/>
  <c r="C1641" i="1"/>
  <c r="G1641" i="1" s="1"/>
  <c r="H1640" i="1"/>
  <c r="G1640" i="1"/>
  <c r="C1640" i="1"/>
  <c r="H1639" i="1"/>
  <c r="G1639" i="1"/>
  <c r="C1639" i="1"/>
  <c r="H1638" i="1"/>
  <c r="C1638" i="1"/>
  <c r="G1638" i="1" s="1"/>
  <c r="C1637" i="1"/>
  <c r="H1636" i="1"/>
  <c r="G1636" i="1"/>
  <c r="C1636" i="1"/>
  <c r="H1635" i="1"/>
  <c r="G1635" i="1"/>
  <c r="C1635" i="1"/>
  <c r="H1634" i="1"/>
  <c r="G1634" i="1"/>
  <c r="C1634" i="1"/>
  <c r="H1633" i="1"/>
  <c r="C1633" i="1"/>
  <c r="G1633" i="1" s="1"/>
  <c r="H1632" i="1"/>
  <c r="G1632" i="1"/>
  <c r="C1632" i="1"/>
  <c r="H1631" i="1"/>
  <c r="G1631" i="1"/>
  <c r="C1631" i="1"/>
  <c r="C1630" i="1"/>
  <c r="H1630" i="1" s="1"/>
  <c r="C1629" i="1"/>
  <c r="G1629" i="1" s="1"/>
  <c r="H1628" i="1"/>
  <c r="G1628" i="1"/>
  <c r="C1628" i="1"/>
  <c r="H1626" i="1"/>
  <c r="C1626" i="1"/>
  <c r="G1626" i="1" s="1"/>
  <c r="C1625" i="1"/>
  <c r="G1625" i="1" s="1"/>
  <c r="H1624" i="1"/>
  <c r="G1624" i="1"/>
  <c r="C1624" i="1"/>
  <c r="H1623" i="1"/>
  <c r="G1623" i="1"/>
  <c r="C1623" i="1"/>
  <c r="H1622" i="1"/>
  <c r="G1622" i="1"/>
  <c r="C1622" i="1"/>
  <c r="H1619" i="1"/>
  <c r="G1619" i="1"/>
  <c r="C1619" i="1"/>
  <c r="G1618" i="1"/>
  <c r="C1618" i="1"/>
  <c r="H1618" i="1" s="1"/>
  <c r="H1617" i="1"/>
  <c r="C1617" i="1"/>
  <c r="G1617" i="1" s="1"/>
  <c r="H1616" i="1"/>
  <c r="G1616" i="1"/>
  <c r="C1616" i="1"/>
  <c r="H1615" i="1"/>
  <c r="G1615" i="1"/>
  <c r="C1615" i="1"/>
  <c r="H1614" i="1"/>
  <c r="C1614" i="1"/>
  <c r="G1614" i="1" s="1"/>
  <c r="C1613" i="1"/>
  <c r="G1613" i="1" s="1"/>
  <c r="C1612" i="1"/>
  <c r="H1612" i="1" s="1"/>
  <c r="H1611" i="1"/>
  <c r="G1611" i="1"/>
  <c r="C1611" i="1"/>
  <c r="H1610" i="1"/>
  <c r="G1610" i="1"/>
  <c r="C1610" i="1"/>
  <c r="H1609" i="1"/>
  <c r="C1609" i="1"/>
  <c r="G1609" i="1" s="1"/>
  <c r="H1608" i="1"/>
  <c r="G1608" i="1"/>
  <c r="C1608" i="1"/>
  <c r="H1607" i="1"/>
  <c r="G1607" i="1"/>
  <c r="C1607" i="1"/>
  <c r="C1606" i="1"/>
  <c r="C1605" i="1"/>
  <c r="G1605" i="1" s="1"/>
  <c r="C1604" i="1"/>
  <c r="H1604" i="1" s="1"/>
  <c r="G1602" i="1"/>
  <c r="C1602" i="1"/>
  <c r="H1602" i="1" s="1"/>
  <c r="C1601" i="1"/>
  <c r="G1601" i="1" s="1"/>
  <c r="H1600" i="1"/>
  <c r="G1600" i="1"/>
  <c r="C1600" i="1"/>
  <c r="H1599" i="1"/>
  <c r="G1599" i="1"/>
  <c r="C1599" i="1"/>
  <c r="H1598" i="1"/>
  <c r="C1598" i="1"/>
  <c r="G1598" i="1" s="1"/>
  <c r="C1597" i="1"/>
  <c r="H1596" i="1"/>
  <c r="G1596" i="1"/>
  <c r="C1596" i="1"/>
  <c r="H1595" i="1"/>
  <c r="G1595" i="1"/>
  <c r="C1595" i="1"/>
  <c r="H1594" i="1"/>
  <c r="G1594" i="1"/>
  <c r="C1594" i="1"/>
  <c r="H1593" i="1"/>
  <c r="C1593" i="1"/>
  <c r="G1593" i="1" s="1"/>
  <c r="H1592" i="1"/>
  <c r="G1592" i="1"/>
  <c r="C1592" i="1"/>
  <c r="H1591" i="1"/>
  <c r="G1591" i="1"/>
  <c r="C1591" i="1"/>
  <c r="C1590" i="1"/>
  <c r="H1590" i="1" s="1"/>
  <c r="C1589" i="1"/>
  <c r="G1589" i="1" s="1"/>
  <c r="H1588" i="1"/>
  <c r="G1588" i="1"/>
  <c r="C1588" i="1"/>
  <c r="H1587" i="1"/>
  <c r="G1587" i="1"/>
  <c r="C1587" i="1"/>
  <c r="C1586" i="1"/>
  <c r="H1586" i="1" s="1"/>
  <c r="C1585" i="1"/>
  <c r="G1585" i="1" s="1"/>
  <c r="C1584" i="1"/>
  <c r="H1584" i="1" s="1"/>
  <c r="C1583" i="1"/>
  <c r="H1583" i="1" s="1"/>
  <c r="C1581" i="1"/>
  <c r="G1581" i="1" s="1"/>
  <c r="D1580" i="1"/>
  <c r="C1580" i="1"/>
  <c r="J1579" i="1"/>
  <c r="H1579" i="1"/>
  <c r="D1579" i="1"/>
  <c r="C1579" i="1"/>
  <c r="G1579" i="1" s="1"/>
  <c r="I1579" i="1" s="1"/>
  <c r="J1578" i="1"/>
  <c r="G1578" i="1"/>
  <c r="D1578" i="1"/>
  <c r="C1578" i="1"/>
  <c r="H1578" i="1" s="1"/>
  <c r="G1577" i="1"/>
  <c r="D1577" i="1"/>
  <c r="C1577" i="1"/>
  <c r="J1577" i="1" s="1"/>
  <c r="H1576" i="1"/>
  <c r="G1576" i="1"/>
  <c r="D1576" i="1"/>
  <c r="C1576" i="1"/>
  <c r="H1575" i="1"/>
  <c r="D1575" i="1"/>
  <c r="C1575" i="1"/>
  <c r="G1575" i="1" s="1"/>
  <c r="I1575" i="1" s="1"/>
  <c r="D1574" i="1"/>
  <c r="C1574" i="1"/>
  <c r="G1573" i="1"/>
  <c r="D1573" i="1"/>
  <c r="C1573" i="1"/>
  <c r="J1573" i="1" s="1"/>
  <c r="H1572" i="1"/>
  <c r="D1572" i="1"/>
  <c r="C1572" i="1"/>
  <c r="J1572" i="1" s="1"/>
  <c r="H1571" i="1"/>
  <c r="D1571" i="1"/>
  <c r="C1571" i="1"/>
  <c r="G1571" i="1" s="1"/>
  <c r="H1570" i="1"/>
  <c r="D1570" i="1"/>
  <c r="C1570" i="1"/>
  <c r="G1570" i="1" s="1"/>
  <c r="J1569" i="1"/>
  <c r="D1569" i="1"/>
  <c r="C1569" i="1"/>
  <c r="G1568" i="1"/>
  <c r="D1568" i="1"/>
  <c r="C1568" i="1"/>
  <c r="J1568" i="1" s="1"/>
  <c r="D1567" i="1"/>
  <c r="C1567" i="1"/>
  <c r="J1566" i="1"/>
  <c r="H1566" i="1"/>
  <c r="G1566" i="1"/>
  <c r="I1566" i="1" s="1"/>
  <c r="D1566" i="1"/>
  <c r="C1566" i="1"/>
  <c r="J1565" i="1"/>
  <c r="G1565" i="1"/>
  <c r="I1565" i="1" s="1"/>
  <c r="D1565" i="1"/>
  <c r="C1565" i="1"/>
  <c r="H1565" i="1" s="1"/>
  <c r="D1564" i="1"/>
  <c r="C1564" i="1"/>
  <c r="D1563" i="1"/>
  <c r="G1563" i="1" s="1"/>
  <c r="C1563" i="1"/>
  <c r="D1562" i="1"/>
  <c r="C1562" i="1"/>
  <c r="G1561" i="1"/>
  <c r="D1561" i="1"/>
  <c r="C1561" i="1"/>
  <c r="J1561" i="1" s="1"/>
  <c r="D1560" i="1"/>
  <c r="C1560" i="1"/>
  <c r="H1559" i="1"/>
  <c r="G1559" i="1"/>
  <c r="I1559" i="1" s="1"/>
  <c r="D1559" i="1"/>
  <c r="C1559" i="1"/>
  <c r="J1559" i="1" s="1"/>
  <c r="J1558" i="1"/>
  <c r="H1558" i="1"/>
  <c r="D1558" i="1"/>
  <c r="C1558" i="1"/>
  <c r="G1558" i="1" s="1"/>
  <c r="D1557" i="1"/>
  <c r="C1557" i="1"/>
  <c r="G1556" i="1"/>
  <c r="D1556" i="1"/>
  <c r="C1556" i="1"/>
  <c r="J1556" i="1" s="1"/>
  <c r="D1555" i="1"/>
  <c r="G1555" i="1" s="1"/>
  <c r="C1555" i="1"/>
  <c r="D1554" i="1"/>
  <c r="C1554" i="1"/>
  <c r="G1553" i="1"/>
  <c r="D1553" i="1"/>
  <c r="C1553" i="1"/>
  <c r="J1553" i="1" s="1"/>
  <c r="J1552" i="1"/>
  <c r="D1552" i="1"/>
  <c r="G1552" i="1" s="1"/>
  <c r="C1552" i="1"/>
  <c r="J1551" i="1"/>
  <c r="H1551" i="1"/>
  <c r="G1551" i="1"/>
  <c r="I1551" i="1" s="1"/>
  <c r="D1551" i="1"/>
  <c r="C1551" i="1"/>
  <c r="J1550" i="1"/>
  <c r="G1550" i="1"/>
  <c r="I1550" i="1" s="1"/>
  <c r="D1550" i="1"/>
  <c r="C1550" i="1"/>
  <c r="H1550" i="1" s="1"/>
  <c r="D1549" i="1"/>
  <c r="C1549" i="1"/>
  <c r="D1548" i="1"/>
  <c r="G1548" i="1" s="1"/>
  <c r="C1548" i="1"/>
  <c r="H1547" i="1"/>
  <c r="D1547" i="1"/>
  <c r="C1547" i="1"/>
  <c r="G1547" i="1" s="1"/>
  <c r="I1547" i="1" s="1"/>
  <c r="J1546" i="1"/>
  <c r="D1546" i="1"/>
  <c r="C1546" i="1"/>
  <c r="D1545" i="1"/>
  <c r="C1545" i="1"/>
  <c r="J1544" i="1"/>
  <c r="H1544" i="1"/>
  <c r="D1544" i="1"/>
  <c r="C1544" i="1"/>
  <c r="G1544" i="1" s="1"/>
  <c r="I1544" i="1" s="1"/>
  <c r="J1543" i="1"/>
  <c r="I1543" i="1"/>
  <c r="H1543" i="1"/>
  <c r="G1543" i="1"/>
  <c r="D1543" i="1"/>
  <c r="C1543" i="1"/>
  <c r="D1542" i="1"/>
  <c r="H1542" i="1" s="1"/>
  <c r="C1542" i="1"/>
  <c r="J1541" i="1"/>
  <c r="H1541" i="1"/>
  <c r="D1541" i="1"/>
  <c r="G1541" i="1" s="1"/>
  <c r="C1541" i="1"/>
  <c r="D1540" i="1"/>
  <c r="C1540" i="1"/>
  <c r="D1539" i="1"/>
  <c r="C1539" i="1"/>
  <c r="D1538" i="1"/>
  <c r="H1538" i="1" s="1"/>
  <c r="C1538" i="1"/>
  <c r="H1537" i="1"/>
  <c r="D1537" i="1"/>
  <c r="C1537" i="1"/>
  <c r="G1537" i="1" s="1"/>
  <c r="D1535" i="1"/>
  <c r="H1535" i="1" s="1"/>
  <c r="C1535" i="1"/>
  <c r="D1534" i="1"/>
  <c r="C1534" i="1"/>
  <c r="G1533" i="1"/>
  <c r="D1533" i="1"/>
  <c r="C1533" i="1"/>
  <c r="H1533" i="1" s="1"/>
  <c r="D1532" i="1"/>
  <c r="C1532" i="1"/>
  <c r="H1531" i="1"/>
  <c r="D1531" i="1"/>
  <c r="C1531" i="1"/>
  <c r="G1531" i="1" s="1"/>
  <c r="D1530" i="1"/>
  <c r="C1530" i="1"/>
  <c r="H1530" i="1" s="1"/>
  <c r="D1529" i="1"/>
  <c r="H1529" i="1" s="1"/>
  <c r="C1529" i="1"/>
  <c r="H1528" i="1"/>
  <c r="D1528" i="1"/>
  <c r="C1528" i="1"/>
  <c r="G1528" i="1" s="1"/>
  <c r="D1527" i="1"/>
  <c r="C1527" i="1"/>
  <c r="D1526" i="1"/>
  <c r="C1526" i="1"/>
  <c r="D1525" i="1"/>
  <c r="C1525" i="1"/>
  <c r="G1525" i="1" s="1"/>
  <c r="D1524" i="1"/>
  <c r="D1523" i="1"/>
  <c r="H1523" i="1" s="1"/>
  <c r="C1523" i="1"/>
  <c r="D1522" i="1"/>
  <c r="C1522" i="1"/>
  <c r="G1522" i="1" s="1"/>
  <c r="D1521" i="1"/>
  <c r="C1521" i="1"/>
  <c r="H1521" i="1" s="1"/>
  <c r="D1520" i="1"/>
  <c r="C1520" i="1"/>
  <c r="D1519" i="1"/>
  <c r="C1519" i="1"/>
  <c r="D1518" i="1"/>
  <c r="C1518" i="1"/>
  <c r="H1518" i="1" s="1"/>
  <c r="D1517" i="1"/>
  <c r="H1517" i="1" s="1"/>
  <c r="C1517" i="1"/>
  <c r="D1516" i="1"/>
  <c r="C1516" i="1"/>
  <c r="D1515" i="1"/>
  <c r="C1515" i="1"/>
  <c r="H1515" i="1" s="1"/>
  <c r="D1514" i="1"/>
  <c r="C1514" i="1"/>
  <c r="H1513" i="1"/>
  <c r="D1513" i="1"/>
  <c r="C1513" i="1"/>
  <c r="G1513" i="1" s="1"/>
  <c r="D1512" i="1"/>
  <c r="C1512" i="1"/>
  <c r="H1512" i="1" s="1"/>
  <c r="D1511" i="1"/>
  <c r="H1511" i="1" s="1"/>
  <c r="C1511" i="1"/>
  <c r="H1510" i="1"/>
  <c r="D1510" i="1"/>
  <c r="C1510" i="1"/>
  <c r="G1510" i="1" s="1"/>
  <c r="D1509" i="1"/>
  <c r="D1508" i="1"/>
  <c r="C1508" i="1"/>
  <c r="D1507" i="1"/>
  <c r="C1507" i="1"/>
  <c r="G1507" i="1" s="1"/>
  <c r="H1506" i="1"/>
  <c r="G1506" i="1"/>
  <c r="D1506" i="1"/>
  <c r="C1506" i="1"/>
  <c r="D1505" i="1"/>
  <c r="H1505" i="1" s="1"/>
  <c r="C1505" i="1"/>
  <c r="D1504" i="1"/>
  <c r="C1504" i="1"/>
  <c r="G1504" i="1" s="1"/>
  <c r="D1503" i="1"/>
  <c r="C1503" i="1"/>
  <c r="H1503" i="1" s="1"/>
  <c r="D1502" i="1"/>
  <c r="C1502" i="1"/>
  <c r="H1501" i="1"/>
  <c r="D1501" i="1"/>
  <c r="C1501" i="1"/>
  <c r="G1501" i="1" s="1"/>
  <c r="G1500" i="1"/>
  <c r="D1500" i="1"/>
  <c r="C1500" i="1"/>
  <c r="H1500" i="1" s="1"/>
  <c r="H1499" i="1"/>
  <c r="G1499" i="1"/>
  <c r="D1499" i="1"/>
  <c r="C1499" i="1"/>
  <c r="D1498" i="1"/>
  <c r="C1498" i="1"/>
  <c r="H1498" i="1" s="1"/>
  <c r="D1497" i="1"/>
  <c r="C1497" i="1"/>
  <c r="H1496" i="1"/>
  <c r="G1496" i="1"/>
  <c r="D1496" i="1"/>
  <c r="C1496" i="1"/>
  <c r="D1495" i="1"/>
  <c r="C1495" i="1"/>
  <c r="H1495" i="1" s="1"/>
  <c r="D1494" i="1"/>
  <c r="C1494" i="1"/>
  <c r="H1494" i="1" s="1"/>
  <c r="H1493" i="1"/>
  <c r="G1493" i="1"/>
  <c r="D1493" i="1"/>
  <c r="C1493" i="1"/>
  <c r="D1492" i="1"/>
  <c r="C1492" i="1"/>
  <c r="H1492" i="1" s="1"/>
  <c r="D1491" i="1"/>
  <c r="C1491" i="1"/>
  <c r="H1491" i="1" s="1"/>
  <c r="H1490" i="1"/>
  <c r="G1490" i="1"/>
  <c r="D1490" i="1"/>
  <c r="C1490" i="1"/>
  <c r="D1489" i="1"/>
  <c r="C1489" i="1"/>
  <c r="H1489" i="1" s="1"/>
  <c r="D1488" i="1"/>
  <c r="C1488" i="1"/>
  <c r="H1488" i="1" s="1"/>
  <c r="H1487" i="1"/>
  <c r="G1487" i="1"/>
  <c r="D1487" i="1"/>
  <c r="C1487" i="1"/>
  <c r="G1486" i="1"/>
  <c r="D1486" i="1"/>
  <c r="C1486" i="1"/>
  <c r="H1486" i="1" s="1"/>
  <c r="D1485" i="1"/>
  <c r="C1485" i="1"/>
  <c r="H1485" i="1" s="1"/>
  <c r="C1484" i="1"/>
  <c r="D1483" i="1"/>
  <c r="C1483" i="1"/>
  <c r="H1483" i="1" s="1"/>
  <c r="G1482" i="1"/>
  <c r="D1482" i="1"/>
  <c r="C1482" i="1"/>
  <c r="H1482" i="1" s="1"/>
  <c r="H1481" i="1"/>
  <c r="G1481" i="1"/>
  <c r="D1481" i="1"/>
  <c r="C1481" i="1"/>
  <c r="D1480" i="1"/>
  <c r="C1480" i="1"/>
  <c r="H1480" i="1" s="1"/>
  <c r="G1479" i="1"/>
  <c r="D1479" i="1"/>
  <c r="C1479" i="1"/>
  <c r="H1479" i="1" s="1"/>
  <c r="H1478" i="1"/>
  <c r="G1478" i="1"/>
  <c r="D1478" i="1"/>
  <c r="C1478" i="1"/>
  <c r="D1477" i="1"/>
  <c r="C1477" i="1"/>
  <c r="H1477" i="1" s="1"/>
  <c r="D1476" i="1"/>
  <c r="C1476" i="1"/>
  <c r="H1476" i="1" s="1"/>
  <c r="H1475" i="1"/>
  <c r="G1475" i="1"/>
  <c r="D1475" i="1"/>
  <c r="C1475" i="1"/>
  <c r="D1474" i="1"/>
  <c r="C1474" i="1"/>
  <c r="H1474" i="1" s="1"/>
  <c r="D1473" i="1"/>
  <c r="C1473" i="1"/>
  <c r="H1473" i="1" s="1"/>
  <c r="H1472" i="1"/>
  <c r="G1472" i="1"/>
  <c r="D1472" i="1"/>
  <c r="C1472" i="1"/>
  <c r="D1471" i="1"/>
  <c r="C1471" i="1"/>
  <c r="H1471" i="1" s="1"/>
  <c r="D1470" i="1"/>
  <c r="C1470" i="1"/>
  <c r="H1470" i="1" s="1"/>
  <c r="H1469" i="1"/>
  <c r="G1469" i="1"/>
  <c r="D1469" i="1"/>
  <c r="C1469" i="1"/>
  <c r="G1468" i="1"/>
  <c r="D1468" i="1"/>
  <c r="C1468" i="1"/>
  <c r="H1468" i="1" s="1"/>
  <c r="D1467" i="1"/>
  <c r="C1467" i="1"/>
  <c r="H1467" i="1" s="1"/>
  <c r="H1466" i="1"/>
  <c r="G1466" i="1"/>
  <c r="D1466" i="1"/>
  <c r="C1466" i="1"/>
  <c r="G1465" i="1"/>
  <c r="D1465" i="1"/>
  <c r="C1465" i="1"/>
  <c r="H1465" i="1" s="1"/>
  <c r="D1464" i="1"/>
  <c r="C1464" i="1"/>
  <c r="H1464" i="1" s="1"/>
  <c r="H1463" i="1"/>
  <c r="G1463" i="1"/>
  <c r="D1463" i="1"/>
  <c r="C1463" i="1"/>
  <c r="D1462" i="1"/>
  <c r="C1462" i="1"/>
  <c r="D1461" i="1"/>
  <c r="C1461" i="1"/>
  <c r="H1461" i="1" s="1"/>
  <c r="H1460" i="1"/>
  <c r="G1460" i="1"/>
  <c r="D1460" i="1"/>
  <c r="C1460" i="1"/>
  <c r="G1459" i="1"/>
  <c r="D1459" i="1"/>
  <c r="C1459" i="1"/>
  <c r="H1459" i="1" s="1"/>
  <c r="H1458" i="1"/>
  <c r="D1458" i="1"/>
  <c r="C1458" i="1"/>
  <c r="G1458" i="1" s="1"/>
  <c r="H1457" i="1"/>
  <c r="G1457" i="1"/>
  <c r="D1457" i="1"/>
  <c r="C1457" i="1"/>
  <c r="D1456" i="1"/>
  <c r="C1456" i="1"/>
  <c r="H1456" i="1" s="1"/>
  <c r="H1455" i="1"/>
  <c r="G1455" i="1"/>
  <c r="D1455" i="1"/>
  <c r="C1455" i="1"/>
  <c r="H1454" i="1"/>
  <c r="G1454" i="1"/>
  <c r="D1454" i="1"/>
  <c r="C1454" i="1"/>
  <c r="D1453" i="1"/>
  <c r="C1453" i="1"/>
  <c r="H1453" i="1" s="1"/>
  <c r="H1452" i="1"/>
  <c r="G1452" i="1"/>
  <c r="D1452" i="1"/>
  <c r="C1452" i="1"/>
  <c r="H1451" i="1"/>
  <c r="G1451" i="1"/>
  <c r="D1451" i="1"/>
  <c r="C1451" i="1"/>
  <c r="D1450" i="1"/>
  <c r="C1450" i="1"/>
  <c r="H1450" i="1" s="1"/>
  <c r="D1449" i="1"/>
  <c r="C1449" i="1"/>
  <c r="H1449" i="1" s="1"/>
  <c r="H1448" i="1"/>
  <c r="G1448" i="1"/>
  <c r="D1448" i="1"/>
  <c r="C1448" i="1"/>
  <c r="D1447" i="1"/>
  <c r="C1447" i="1"/>
  <c r="H1447" i="1" s="1"/>
  <c r="G1446" i="1"/>
  <c r="D1446" i="1"/>
  <c r="C1446" i="1"/>
  <c r="H1446" i="1" s="1"/>
  <c r="H1445" i="1"/>
  <c r="G1445" i="1"/>
  <c r="D1445" i="1"/>
  <c r="C1445" i="1"/>
  <c r="D1444" i="1"/>
  <c r="C1444" i="1"/>
  <c r="H1444" i="1" s="1"/>
  <c r="D1443" i="1"/>
  <c r="C1443" i="1"/>
  <c r="H1442" i="1"/>
  <c r="G1442" i="1"/>
  <c r="D1442" i="1"/>
  <c r="C1442" i="1"/>
  <c r="D1441" i="1"/>
  <c r="C1441" i="1"/>
  <c r="H1441" i="1" s="1"/>
  <c r="D1440" i="1"/>
  <c r="C1440" i="1"/>
  <c r="H1440" i="1" s="1"/>
  <c r="H1439" i="1"/>
  <c r="G1439" i="1"/>
  <c r="D1439" i="1"/>
  <c r="C1439" i="1"/>
  <c r="D1438" i="1"/>
  <c r="C1438" i="1"/>
  <c r="H1438" i="1" s="1"/>
  <c r="D1437" i="1"/>
  <c r="C1437" i="1"/>
  <c r="H1437" i="1" s="1"/>
  <c r="H1436" i="1"/>
  <c r="G1436" i="1"/>
  <c r="D1436" i="1"/>
  <c r="C1436" i="1"/>
  <c r="D1435" i="1"/>
  <c r="C1435" i="1"/>
  <c r="H1435" i="1" s="1"/>
  <c r="D1434" i="1"/>
  <c r="C1434" i="1"/>
  <c r="H1434" i="1" s="1"/>
  <c r="H1433" i="1"/>
  <c r="G1433" i="1"/>
  <c r="D1433" i="1"/>
  <c r="C1433" i="1"/>
  <c r="G1432" i="1"/>
  <c r="D1432" i="1"/>
  <c r="C1432" i="1"/>
  <c r="H1432" i="1" s="1"/>
  <c r="D1431" i="1"/>
  <c r="C1431" i="1"/>
  <c r="H1431" i="1" s="1"/>
  <c r="C1430" i="1"/>
  <c r="D1429" i="1"/>
  <c r="C1429" i="1"/>
  <c r="H1429" i="1" s="1"/>
  <c r="D1428" i="1"/>
  <c r="C1428" i="1"/>
  <c r="H1428" i="1" s="1"/>
  <c r="H1427" i="1"/>
  <c r="G1427" i="1"/>
  <c r="D1427" i="1"/>
  <c r="C1427" i="1"/>
  <c r="G1426" i="1"/>
  <c r="D1426" i="1"/>
  <c r="C1426" i="1"/>
  <c r="H1426" i="1" s="1"/>
  <c r="H1425" i="1"/>
  <c r="D1425" i="1"/>
  <c r="C1425" i="1"/>
  <c r="G1425" i="1" s="1"/>
  <c r="H1424" i="1"/>
  <c r="G1424" i="1"/>
  <c r="D1424" i="1"/>
  <c r="C1424" i="1"/>
  <c r="D1423" i="1"/>
  <c r="C1423" i="1"/>
  <c r="H1422" i="1"/>
  <c r="G1422" i="1"/>
  <c r="D1422" i="1"/>
  <c r="C1422" i="1"/>
  <c r="H1421" i="1"/>
  <c r="G1421" i="1"/>
  <c r="D1421" i="1"/>
  <c r="C1421" i="1"/>
  <c r="D1420" i="1"/>
  <c r="C1420" i="1"/>
  <c r="H1420" i="1" s="1"/>
  <c r="H1419" i="1"/>
  <c r="G1419" i="1"/>
  <c r="D1419" i="1"/>
  <c r="C1419" i="1"/>
  <c r="H1418" i="1"/>
  <c r="G1418" i="1"/>
  <c r="D1418" i="1"/>
  <c r="C1418" i="1"/>
  <c r="D1417" i="1"/>
  <c r="C1417" i="1"/>
  <c r="H1417" i="1" s="1"/>
  <c r="D1416" i="1"/>
  <c r="C1416" i="1"/>
  <c r="H1416" i="1" s="1"/>
  <c r="H1415" i="1"/>
  <c r="G1415" i="1"/>
  <c r="D1415" i="1"/>
  <c r="C1415" i="1"/>
  <c r="D1414" i="1"/>
  <c r="C1414" i="1"/>
  <c r="H1414" i="1" s="1"/>
  <c r="D1413" i="1"/>
  <c r="C1413" i="1"/>
  <c r="H1413" i="1" s="1"/>
  <c r="H1412" i="1"/>
  <c r="G1412" i="1"/>
  <c r="D1412" i="1"/>
  <c r="C1412" i="1"/>
  <c r="D1411" i="1"/>
  <c r="C1411" i="1"/>
  <c r="H1411" i="1" s="1"/>
  <c r="D1410" i="1"/>
  <c r="C1410" i="1"/>
  <c r="H1409" i="1"/>
  <c r="G1409" i="1"/>
  <c r="D1409" i="1"/>
  <c r="C1409" i="1"/>
  <c r="D1408" i="1"/>
  <c r="C1408" i="1"/>
  <c r="H1408" i="1" s="1"/>
  <c r="D1407" i="1"/>
  <c r="C1407" i="1"/>
  <c r="H1407" i="1" s="1"/>
  <c r="H1406" i="1"/>
  <c r="G1406" i="1"/>
  <c r="D1406" i="1"/>
  <c r="C1406" i="1"/>
  <c r="D1405" i="1"/>
  <c r="C1405" i="1"/>
  <c r="H1405" i="1" s="1"/>
  <c r="D1404" i="1"/>
  <c r="C1404" i="1"/>
  <c r="H1404" i="1" s="1"/>
  <c r="H1403" i="1"/>
  <c r="G1403" i="1"/>
  <c r="D1403" i="1"/>
  <c r="C1403" i="1"/>
  <c r="D1402" i="1"/>
  <c r="C1402" i="1"/>
  <c r="H1402" i="1" s="1"/>
  <c r="D1401" i="1"/>
  <c r="C1401" i="1"/>
  <c r="H1401" i="1" s="1"/>
  <c r="D1400" i="1"/>
  <c r="G1399" i="1"/>
  <c r="D1399" i="1"/>
  <c r="C1399" i="1"/>
  <c r="H1399" i="1" s="1"/>
  <c r="D1398" i="1"/>
  <c r="C1398" i="1"/>
  <c r="H1398" i="1" s="1"/>
  <c r="H1397" i="1"/>
  <c r="G1397" i="1"/>
  <c r="D1397" i="1"/>
  <c r="C1397" i="1"/>
  <c r="D1396" i="1"/>
  <c r="C1396" i="1"/>
  <c r="H1396" i="1" s="1"/>
  <c r="D1395" i="1"/>
  <c r="C1395" i="1"/>
  <c r="H1395" i="1" s="1"/>
  <c r="H1394" i="1"/>
  <c r="G1394" i="1"/>
  <c r="D1394" i="1"/>
  <c r="C1394" i="1"/>
  <c r="D1393" i="1"/>
  <c r="C1393" i="1"/>
  <c r="H1393" i="1" s="1"/>
  <c r="H1392" i="1"/>
  <c r="D1392" i="1"/>
  <c r="C1392" i="1"/>
  <c r="G1392" i="1" s="1"/>
  <c r="D1391" i="1"/>
  <c r="C1391" i="1"/>
  <c r="H1391" i="1" s="1"/>
  <c r="D1390" i="1"/>
  <c r="C1390" i="1"/>
  <c r="H1389" i="1"/>
  <c r="G1389" i="1"/>
  <c r="D1389" i="1"/>
  <c r="C1389" i="1"/>
  <c r="D1388" i="1"/>
  <c r="C1388" i="1"/>
  <c r="H1388" i="1" s="1"/>
  <c r="D1387" i="1"/>
  <c r="C1387" i="1"/>
  <c r="H1387" i="1" s="1"/>
  <c r="H1386" i="1"/>
  <c r="G1386" i="1"/>
  <c r="D1386" i="1"/>
  <c r="C1386" i="1"/>
  <c r="D1385" i="1"/>
  <c r="C1385" i="1"/>
  <c r="H1385" i="1" s="1"/>
  <c r="D1384" i="1"/>
  <c r="C1384" i="1"/>
  <c r="H1384" i="1" s="1"/>
  <c r="D1383" i="1"/>
  <c r="C1383" i="1"/>
  <c r="H1383" i="1" s="1"/>
  <c r="D1382" i="1"/>
  <c r="C1382" i="1"/>
  <c r="H1382" i="1" s="1"/>
  <c r="D1381" i="1"/>
  <c r="C1381" i="1"/>
  <c r="H1381" i="1" s="1"/>
  <c r="D1380" i="1"/>
  <c r="C1380" i="1"/>
  <c r="H1380" i="1" s="1"/>
  <c r="H1379" i="1"/>
  <c r="D1379" i="1"/>
  <c r="C1379" i="1"/>
  <c r="G1379" i="1" s="1"/>
  <c r="D1378" i="1"/>
  <c r="C1378" i="1"/>
  <c r="H1378" i="1" s="1"/>
  <c r="D1377" i="1"/>
  <c r="C1377" i="1"/>
  <c r="H1376" i="1"/>
  <c r="G1376" i="1"/>
  <c r="D1376" i="1"/>
  <c r="C1376" i="1"/>
  <c r="D1375" i="1"/>
  <c r="C1375" i="1"/>
  <c r="H1375" i="1" s="1"/>
  <c r="D1374" i="1"/>
  <c r="C1374" i="1"/>
  <c r="H1374" i="1" s="1"/>
  <c r="H1373" i="1"/>
  <c r="G1373" i="1"/>
  <c r="D1373" i="1"/>
  <c r="C1373" i="1"/>
  <c r="D1372" i="1"/>
  <c r="C1372" i="1"/>
  <c r="H1372" i="1" s="1"/>
  <c r="D1371" i="1"/>
  <c r="C1371" i="1"/>
  <c r="H1371" i="1" s="1"/>
  <c r="G1370" i="1"/>
  <c r="D1370" i="1"/>
  <c r="C1370" i="1"/>
  <c r="H1370" i="1" s="1"/>
  <c r="D1369" i="1"/>
  <c r="C1369" i="1"/>
  <c r="H1369" i="1" s="1"/>
  <c r="D1368" i="1"/>
  <c r="C1368" i="1"/>
  <c r="H1368" i="1" s="1"/>
  <c r="D1367" i="1"/>
  <c r="C1367" i="1"/>
  <c r="H1367" i="1" s="1"/>
  <c r="G1366" i="1"/>
  <c r="D1366" i="1"/>
  <c r="C1366" i="1"/>
  <c r="H1366" i="1" s="1"/>
  <c r="D1365" i="1"/>
  <c r="C1365" i="1"/>
  <c r="H1365" i="1" s="1"/>
  <c r="D1364" i="1"/>
  <c r="C1364" i="1"/>
  <c r="G1363" i="1"/>
  <c r="D1363" i="1"/>
  <c r="C1363" i="1"/>
  <c r="H1363" i="1" s="1"/>
  <c r="D1362" i="1"/>
  <c r="C1362" i="1"/>
  <c r="H1362" i="1" s="1"/>
  <c r="D1361" i="1"/>
  <c r="C1361" i="1"/>
  <c r="H1361" i="1" s="1"/>
  <c r="G1360" i="1"/>
  <c r="D1360" i="1"/>
  <c r="C1360" i="1"/>
  <c r="H1360" i="1" s="1"/>
  <c r="D1359" i="1"/>
  <c r="C1359" i="1"/>
  <c r="H1359" i="1" s="1"/>
  <c r="D1358" i="1"/>
  <c r="C1358" i="1"/>
  <c r="H1358" i="1" s="1"/>
  <c r="D1357" i="1"/>
  <c r="C1357" i="1"/>
  <c r="H1357" i="1" s="1"/>
  <c r="H1356" i="1"/>
  <c r="D1356" i="1"/>
  <c r="C1356" i="1"/>
  <c r="G1356" i="1" s="1"/>
  <c r="D1355" i="1"/>
  <c r="C1355" i="1"/>
  <c r="H1355" i="1" s="1"/>
  <c r="D1354" i="1"/>
  <c r="C1354" i="1"/>
  <c r="H1353" i="1"/>
  <c r="G1353" i="1"/>
  <c r="D1353" i="1"/>
  <c r="C1353" i="1"/>
  <c r="D1352" i="1"/>
  <c r="C1352" i="1"/>
  <c r="H1352" i="1" s="1"/>
  <c r="D1351" i="1"/>
  <c r="C1351" i="1"/>
  <c r="H1351" i="1" s="1"/>
  <c r="H1350" i="1"/>
  <c r="G1350" i="1"/>
  <c r="D1350" i="1"/>
  <c r="C1350" i="1"/>
  <c r="D1349" i="1"/>
  <c r="C1349" i="1"/>
  <c r="H1349" i="1" s="1"/>
  <c r="D1348" i="1"/>
  <c r="C1348" i="1"/>
  <c r="H1348" i="1" s="1"/>
  <c r="D1347" i="1"/>
  <c r="C1347" i="1"/>
  <c r="H1347" i="1" s="1"/>
  <c r="D1346" i="1"/>
  <c r="C1346" i="1"/>
  <c r="H1346" i="1" s="1"/>
  <c r="D1345" i="1"/>
  <c r="C1345" i="1"/>
  <c r="H1345" i="1" s="1"/>
  <c r="D1344" i="1"/>
  <c r="C1344" i="1"/>
  <c r="H1344" i="1" s="1"/>
  <c r="H1343" i="1"/>
  <c r="D1343" i="1"/>
  <c r="C1343" i="1"/>
  <c r="G1343" i="1" s="1"/>
  <c r="D1342" i="1"/>
  <c r="C1342" i="1"/>
  <c r="H1342" i="1" s="1"/>
  <c r="D1341" i="1"/>
  <c r="C1341" i="1"/>
  <c r="H1340" i="1"/>
  <c r="G1340" i="1"/>
  <c r="D1340" i="1"/>
  <c r="C1340" i="1"/>
  <c r="D1339" i="1"/>
  <c r="C1339" i="1"/>
  <c r="H1339" i="1" s="1"/>
  <c r="D1338" i="1"/>
  <c r="C1338" i="1"/>
  <c r="H1338" i="1" s="1"/>
  <c r="H1337" i="1"/>
  <c r="G1337" i="1"/>
  <c r="D1337" i="1"/>
  <c r="C1337" i="1"/>
  <c r="D1336" i="1"/>
  <c r="C1336" i="1"/>
  <c r="H1336" i="1" s="1"/>
  <c r="D1335" i="1"/>
  <c r="C1335" i="1"/>
  <c r="H1335" i="1" s="1"/>
  <c r="D1334" i="1"/>
  <c r="C1334" i="1"/>
  <c r="H1334" i="1" s="1"/>
  <c r="D1333" i="1"/>
  <c r="C1333" i="1"/>
  <c r="H1333" i="1" s="1"/>
  <c r="D1332" i="1"/>
  <c r="C1332" i="1"/>
  <c r="H1332" i="1" s="1"/>
  <c r="D1331" i="1"/>
  <c r="C1331" i="1"/>
  <c r="H1331" i="1" s="1"/>
  <c r="G1330" i="1"/>
  <c r="D1330" i="1"/>
  <c r="C1330" i="1"/>
  <c r="H1330" i="1" s="1"/>
  <c r="D1329" i="1"/>
  <c r="C1329" i="1"/>
  <c r="H1329" i="1" s="1"/>
  <c r="D1328" i="1"/>
  <c r="C1328" i="1"/>
  <c r="H1327" i="1"/>
  <c r="G1327" i="1"/>
  <c r="D1327" i="1"/>
  <c r="C1327" i="1"/>
  <c r="D1326" i="1"/>
  <c r="C1326" i="1"/>
  <c r="H1326" i="1" s="1"/>
  <c r="D1325" i="1"/>
  <c r="C1325" i="1"/>
  <c r="H1324" i="1"/>
  <c r="G1324" i="1"/>
  <c r="D1324" i="1"/>
  <c r="C1324" i="1"/>
  <c r="D1323" i="1"/>
  <c r="C1323" i="1"/>
  <c r="H1323" i="1" s="1"/>
  <c r="D1322" i="1"/>
  <c r="C1322" i="1"/>
  <c r="H1321" i="1"/>
  <c r="G1321" i="1"/>
  <c r="D1321" i="1"/>
  <c r="C1321" i="1"/>
  <c r="D1320" i="1"/>
  <c r="C1320" i="1"/>
  <c r="H1320" i="1" s="1"/>
  <c r="D1319" i="1"/>
  <c r="C1319" i="1"/>
  <c r="H1318" i="1"/>
  <c r="G1318" i="1"/>
  <c r="D1318" i="1"/>
  <c r="C1318" i="1"/>
  <c r="D1317" i="1"/>
  <c r="C1317" i="1"/>
  <c r="H1317" i="1" s="1"/>
  <c r="D1316" i="1"/>
  <c r="C1316" i="1"/>
  <c r="H1315" i="1"/>
  <c r="G1315" i="1"/>
  <c r="D1315" i="1"/>
  <c r="C1315" i="1"/>
  <c r="D1314" i="1"/>
  <c r="C1314" i="1"/>
  <c r="H1314" i="1" s="1"/>
  <c r="D1313" i="1"/>
  <c r="C1313" i="1"/>
  <c r="H1312" i="1"/>
  <c r="G1312" i="1"/>
  <c r="D1312" i="1"/>
  <c r="C1312" i="1"/>
  <c r="D1311" i="1"/>
  <c r="C1311" i="1"/>
  <c r="H1311" i="1" s="1"/>
  <c r="D1310" i="1"/>
  <c r="C1310" i="1"/>
  <c r="H1309" i="1"/>
  <c r="G1309" i="1"/>
  <c r="D1309" i="1"/>
  <c r="C1309" i="1"/>
  <c r="D1308" i="1"/>
  <c r="C1308" i="1"/>
  <c r="H1308" i="1" s="1"/>
  <c r="D1307" i="1"/>
  <c r="C1307" i="1"/>
  <c r="H1306" i="1"/>
  <c r="G1306" i="1"/>
  <c r="D1306" i="1"/>
  <c r="C1306" i="1"/>
  <c r="D1305" i="1"/>
  <c r="C1305" i="1"/>
  <c r="H1305" i="1" s="1"/>
  <c r="D1304" i="1"/>
  <c r="C1304" i="1"/>
  <c r="H1303" i="1"/>
  <c r="G1303" i="1"/>
  <c r="D1303" i="1"/>
  <c r="C1303" i="1"/>
  <c r="D1302" i="1"/>
  <c r="C1302" i="1"/>
  <c r="H1302" i="1" s="1"/>
  <c r="D1301" i="1"/>
  <c r="C1301" i="1"/>
  <c r="H1300" i="1"/>
  <c r="G1300" i="1"/>
  <c r="D1300" i="1"/>
  <c r="C1300" i="1"/>
  <c r="D1299" i="1"/>
  <c r="C1299" i="1"/>
  <c r="H1299" i="1" s="1"/>
  <c r="D1298" i="1"/>
  <c r="C1298" i="1"/>
  <c r="H1297" i="1"/>
  <c r="G1297" i="1"/>
  <c r="D1297" i="1"/>
  <c r="C1297" i="1"/>
  <c r="D1296" i="1"/>
  <c r="C1296" i="1"/>
  <c r="H1296" i="1" s="1"/>
  <c r="D1295" i="1"/>
  <c r="C1295" i="1"/>
  <c r="H1294" i="1"/>
  <c r="G1294" i="1"/>
  <c r="D1294" i="1"/>
  <c r="C1294" i="1"/>
  <c r="D1293" i="1"/>
  <c r="C1293" i="1"/>
  <c r="H1293" i="1" s="1"/>
  <c r="D1292" i="1"/>
  <c r="C1292" i="1"/>
  <c r="H1291" i="1"/>
  <c r="G1291" i="1"/>
  <c r="D1291" i="1"/>
  <c r="C1291" i="1"/>
  <c r="D1290" i="1"/>
  <c r="C1290" i="1"/>
  <c r="H1290" i="1" s="1"/>
  <c r="D1289" i="1"/>
  <c r="C1289" i="1"/>
  <c r="H1288" i="1"/>
  <c r="G1288" i="1"/>
  <c r="D1288" i="1"/>
  <c r="C1288" i="1"/>
  <c r="D1287" i="1"/>
  <c r="C1287" i="1"/>
  <c r="H1287" i="1" s="1"/>
  <c r="D1286" i="1"/>
  <c r="C1286" i="1"/>
  <c r="H1285" i="1"/>
  <c r="G1285" i="1"/>
  <c r="D1285" i="1"/>
  <c r="C1285" i="1"/>
  <c r="D1284" i="1"/>
  <c r="C1284" i="1"/>
  <c r="H1284" i="1" s="1"/>
  <c r="D1283" i="1"/>
  <c r="C1283" i="1"/>
  <c r="H1282" i="1"/>
  <c r="G1282" i="1"/>
  <c r="D1282" i="1"/>
  <c r="C1282" i="1"/>
  <c r="D1281" i="1"/>
  <c r="C1281" i="1"/>
  <c r="H1281" i="1" s="1"/>
  <c r="D1280" i="1"/>
  <c r="C1280" i="1"/>
  <c r="H1279" i="1"/>
  <c r="G1279" i="1"/>
  <c r="D1279" i="1"/>
  <c r="C1279" i="1"/>
  <c r="D1278" i="1"/>
  <c r="C1278" i="1"/>
  <c r="H1278" i="1" s="1"/>
  <c r="D1277" i="1"/>
  <c r="C1277" i="1"/>
  <c r="H1276" i="1"/>
  <c r="G1276" i="1"/>
  <c r="D1276" i="1"/>
  <c r="C1276" i="1"/>
  <c r="D1275" i="1"/>
  <c r="C1275" i="1"/>
  <c r="H1275" i="1" s="1"/>
  <c r="D1274" i="1"/>
  <c r="C1274" i="1"/>
  <c r="H1273" i="1"/>
  <c r="G1273" i="1"/>
  <c r="D1273" i="1"/>
  <c r="C1273" i="1"/>
  <c r="D1272" i="1"/>
  <c r="C1272" i="1"/>
  <c r="H1272" i="1" s="1"/>
  <c r="D1271" i="1"/>
  <c r="C1271" i="1"/>
  <c r="H1270" i="1"/>
  <c r="G1270" i="1"/>
  <c r="D1270" i="1"/>
  <c r="C1270" i="1"/>
  <c r="D1269" i="1"/>
  <c r="C1269" i="1"/>
  <c r="H1269" i="1" s="1"/>
  <c r="D1268" i="1"/>
  <c r="C1268" i="1"/>
  <c r="H1267" i="1"/>
  <c r="G1267" i="1"/>
  <c r="D1267" i="1"/>
  <c r="C1267" i="1"/>
  <c r="D1266" i="1"/>
  <c r="C1266" i="1"/>
  <c r="H1266" i="1" s="1"/>
  <c r="D1265" i="1"/>
  <c r="C1265" i="1"/>
  <c r="H1264" i="1"/>
  <c r="G1264" i="1"/>
  <c r="D1264" i="1"/>
  <c r="C1264" i="1"/>
  <c r="D1263" i="1"/>
  <c r="C1263" i="1"/>
  <c r="H1263" i="1" s="1"/>
  <c r="D1262" i="1"/>
  <c r="C1262" i="1"/>
  <c r="H1261" i="1"/>
  <c r="G1261" i="1"/>
  <c r="D1261" i="1"/>
  <c r="C1261" i="1"/>
  <c r="D1260" i="1"/>
  <c r="C1260" i="1"/>
  <c r="H1260" i="1" s="1"/>
  <c r="D1259" i="1"/>
  <c r="C1259" i="1"/>
  <c r="D1258" i="1"/>
  <c r="D1257" i="1"/>
  <c r="C1257" i="1"/>
  <c r="H1257" i="1" s="1"/>
  <c r="D1256" i="1"/>
  <c r="C1256" i="1"/>
  <c r="H1255" i="1"/>
  <c r="G1255" i="1"/>
  <c r="D1255" i="1"/>
  <c r="C1255" i="1"/>
  <c r="D1254" i="1"/>
  <c r="D1253" i="1"/>
  <c r="C1253" i="1"/>
  <c r="H1252" i="1"/>
  <c r="G1252" i="1"/>
  <c r="D1252" i="1"/>
  <c r="C1252" i="1"/>
  <c r="D1251" i="1"/>
  <c r="C1251" i="1"/>
  <c r="H1251" i="1" s="1"/>
  <c r="D1250" i="1"/>
  <c r="C1250" i="1"/>
  <c r="H1249" i="1"/>
  <c r="G1249" i="1"/>
  <c r="D1249" i="1"/>
  <c r="C1249" i="1"/>
  <c r="D1248" i="1"/>
  <c r="C1248" i="1"/>
  <c r="H1248" i="1" s="1"/>
  <c r="D1247" i="1"/>
  <c r="C1247" i="1"/>
  <c r="H1246" i="1"/>
  <c r="G1246" i="1"/>
  <c r="D1246" i="1"/>
  <c r="C1246" i="1"/>
  <c r="D1245" i="1"/>
  <c r="C1245" i="1"/>
  <c r="H1245" i="1" s="1"/>
  <c r="D1244" i="1"/>
  <c r="C1244" i="1"/>
  <c r="H1243" i="1"/>
  <c r="G1243" i="1"/>
  <c r="D1243" i="1"/>
  <c r="C1243" i="1"/>
  <c r="D1242" i="1"/>
  <c r="C1242" i="1"/>
  <c r="H1242" i="1" s="1"/>
  <c r="D1241" i="1"/>
  <c r="C1241" i="1"/>
  <c r="H1240" i="1"/>
  <c r="G1240" i="1"/>
  <c r="D1240" i="1"/>
  <c r="C1240" i="1"/>
  <c r="D1239" i="1"/>
  <c r="C1239" i="1"/>
  <c r="H1239" i="1" s="1"/>
  <c r="D1238" i="1"/>
  <c r="C1238" i="1"/>
  <c r="H1237" i="1"/>
  <c r="G1237" i="1"/>
  <c r="D1237" i="1"/>
  <c r="C1237" i="1"/>
  <c r="D1236" i="1"/>
  <c r="C1236" i="1"/>
  <c r="H1236" i="1" s="1"/>
  <c r="D1235" i="1"/>
  <c r="C1235" i="1"/>
  <c r="H1234" i="1"/>
  <c r="G1234" i="1"/>
  <c r="D1234" i="1"/>
  <c r="C1234" i="1"/>
  <c r="D1233" i="1"/>
  <c r="C1233" i="1"/>
  <c r="H1233" i="1" s="1"/>
  <c r="D1232" i="1"/>
  <c r="C1232" i="1"/>
  <c r="H1231" i="1"/>
  <c r="G1231" i="1"/>
  <c r="D1231" i="1"/>
  <c r="C1231" i="1"/>
  <c r="D1230" i="1"/>
  <c r="C1230" i="1"/>
  <c r="H1230" i="1" s="1"/>
  <c r="D1229" i="1"/>
  <c r="C1229" i="1"/>
  <c r="H1228" i="1"/>
  <c r="G1228" i="1"/>
  <c r="D1228" i="1"/>
  <c r="C1228" i="1"/>
  <c r="D1227" i="1"/>
  <c r="C1227" i="1"/>
  <c r="H1227" i="1" s="1"/>
  <c r="D1226" i="1"/>
  <c r="C1226" i="1"/>
  <c r="H1225" i="1"/>
  <c r="G1225" i="1"/>
  <c r="D1225" i="1"/>
  <c r="C1225" i="1"/>
  <c r="D1224" i="1"/>
  <c r="C1224" i="1"/>
  <c r="H1224" i="1" s="1"/>
  <c r="D1223" i="1"/>
  <c r="C1223" i="1"/>
  <c r="D1222" i="1"/>
  <c r="D1221" i="1"/>
  <c r="C1221" i="1"/>
  <c r="H1221" i="1" s="1"/>
  <c r="D1220" i="1"/>
  <c r="C1220" i="1"/>
  <c r="H1219" i="1"/>
  <c r="G1219" i="1"/>
  <c r="D1219" i="1"/>
  <c r="C1219" i="1"/>
  <c r="D1218" i="1"/>
  <c r="C1218" i="1"/>
  <c r="H1218" i="1" s="1"/>
  <c r="D1217" i="1"/>
  <c r="C1217" i="1"/>
  <c r="H1216" i="1"/>
  <c r="G1216" i="1"/>
  <c r="D1216" i="1"/>
  <c r="C1216" i="1"/>
  <c r="D1215" i="1"/>
  <c r="C1215" i="1"/>
  <c r="H1215" i="1" s="1"/>
  <c r="D1214" i="1"/>
  <c r="C1214" i="1"/>
  <c r="H1213" i="1"/>
  <c r="G1213" i="1"/>
  <c r="D1213" i="1"/>
  <c r="C1213" i="1"/>
  <c r="D1212" i="1"/>
  <c r="C1212" i="1"/>
  <c r="H1212" i="1" s="1"/>
  <c r="D1211" i="1"/>
  <c r="C1211" i="1"/>
  <c r="H1211" i="1" s="1"/>
  <c r="H1210" i="1"/>
  <c r="G1210" i="1"/>
  <c r="D1210" i="1"/>
  <c r="C1210" i="1"/>
  <c r="D1209" i="1"/>
  <c r="C1209" i="1"/>
  <c r="H1209" i="1" s="1"/>
  <c r="H1208" i="1"/>
  <c r="D1208" i="1"/>
  <c r="C1208" i="1"/>
  <c r="G1208" i="1" s="1"/>
  <c r="H1207" i="1"/>
  <c r="G1207" i="1"/>
  <c r="D1207" i="1"/>
  <c r="C1207" i="1"/>
  <c r="D1206" i="1"/>
  <c r="C1206" i="1"/>
  <c r="H1206" i="1" s="1"/>
  <c r="D1205" i="1"/>
  <c r="C1205" i="1"/>
  <c r="H1204" i="1"/>
  <c r="G1204" i="1"/>
  <c r="D1204" i="1"/>
  <c r="C1204" i="1"/>
  <c r="D1203" i="1"/>
  <c r="C1203" i="1"/>
  <c r="H1203" i="1" s="1"/>
  <c r="D1202" i="1"/>
  <c r="C1202" i="1"/>
  <c r="H1202" i="1" s="1"/>
  <c r="H1201" i="1"/>
  <c r="G1201" i="1"/>
  <c r="D1201" i="1"/>
  <c r="C1201" i="1"/>
  <c r="D1200" i="1"/>
  <c r="C1200" i="1"/>
  <c r="H1200" i="1" s="1"/>
  <c r="D1199" i="1"/>
  <c r="C1199" i="1"/>
  <c r="H1199" i="1" s="1"/>
  <c r="H1198" i="1"/>
  <c r="G1198" i="1"/>
  <c r="D1198" i="1"/>
  <c r="C1198" i="1"/>
  <c r="D1197" i="1"/>
  <c r="C1197" i="1"/>
  <c r="H1197" i="1" s="1"/>
  <c r="D1196" i="1"/>
  <c r="C1196" i="1"/>
  <c r="H1196" i="1" s="1"/>
  <c r="H1195" i="1"/>
  <c r="G1195" i="1"/>
  <c r="D1195" i="1"/>
  <c r="C1195" i="1"/>
  <c r="D1194" i="1"/>
  <c r="C1194" i="1"/>
  <c r="H1194" i="1" s="1"/>
  <c r="D1193" i="1"/>
  <c r="C1193" i="1"/>
  <c r="H1193" i="1" s="1"/>
  <c r="H1192" i="1"/>
  <c r="G1192" i="1"/>
  <c r="D1192" i="1"/>
  <c r="C1192" i="1"/>
  <c r="D1191" i="1"/>
  <c r="C1191" i="1"/>
  <c r="H1191" i="1" s="1"/>
  <c r="H1190" i="1"/>
  <c r="D1190" i="1"/>
  <c r="C1190" i="1"/>
  <c r="G1190" i="1" s="1"/>
  <c r="H1189" i="1"/>
  <c r="G1189" i="1"/>
  <c r="D1189" i="1"/>
  <c r="C1189" i="1"/>
  <c r="D1188" i="1"/>
  <c r="C1188" i="1"/>
  <c r="H1188" i="1" s="1"/>
  <c r="D1187" i="1"/>
  <c r="C1187" i="1"/>
  <c r="H1186" i="1"/>
  <c r="G1186" i="1"/>
  <c r="D1186" i="1"/>
  <c r="C1186" i="1"/>
  <c r="D1185" i="1"/>
  <c r="C1185" i="1"/>
  <c r="D1184" i="1"/>
  <c r="C1184" i="1"/>
  <c r="H1184" i="1" s="1"/>
  <c r="H1183" i="1"/>
  <c r="G1183" i="1"/>
  <c r="D1183" i="1"/>
  <c r="C1183" i="1"/>
  <c r="D1182" i="1"/>
  <c r="C1182" i="1"/>
  <c r="H1182" i="1" s="1"/>
  <c r="D1181" i="1"/>
  <c r="C1181" i="1"/>
  <c r="H1181" i="1" s="1"/>
  <c r="D1178" i="1"/>
  <c r="C1178" i="1"/>
  <c r="H1178" i="1" s="1"/>
  <c r="H1177" i="1"/>
  <c r="G1177" i="1"/>
  <c r="D1177" i="1"/>
  <c r="C1177" i="1"/>
  <c r="D1176" i="1"/>
  <c r="C1176" i="1"/>
  <c r="D1175" i="1"/>
  <c r="C1175" i="1"/>
  <c r="H1174" i="1"/>
  <c r="G1174" i="1"/>
  <c r="D1174" i="1"/>
  <c r="C1174" i="1"/>
  <c r="D1173" i="1"/>
  <c r="C1173" i="1"/>
  <c r="D1172" i="1"/>
  <c r="C1172" i="1"/>
  <c r="H1172" i="1" s="1"/>
  <c r="H1171" i="1"/>
  <c r="G1171" i="1"/>
  <c r="D1171" i="1"/>
  <c r="C1171" i="1"/>
  <c r="D1170" i="1"/>
  <c r="C1170" i="1"/>
  <c r="D1169" i="1"/>
  <c r="C1169" i="1"/>
  <c r="H1169" i="1" s="1"/>
  <c r="H1168" i="1"/>
  <c r="G1168" i="1"/>
  <c r="D1168" i="1"/>
  <c r="C1168" i="1"/>
  <c r="D1167" i="1"/>
  <c r="C1167" i="1"/>
  <c r="D1166" i="1"/>
  <c r="C1166" i="1"/>
  <c r="H1166" i="1" s="1"/>
  <c r="H1165" i="1"/>
  <c r="G1165" i="1"/>
  <c r="D1165" i="1"/>
  <c r="C1165" i="1"/>
  <c r="D1164" i="1"/>
  <c r="C1164" i="1"/>
  <c r="D1163" i="1"/>
  <c r="C1163" i="1"/>
  <c r="H1163" i="1" s="1"/>
  <c r="H1162" i="1"/>
  <c r="G1162" i="1"/>
  <c r="D1162" i="1"/>
  <c r="C1162" i="1"/>
  <c r="D1161" i="1"/>
  <c r="C1161" i="1"/>
  <c r="H1160" i="1"/>
  <c r="D1160" i="1"/>
  <c r="C1160" i="1"/>
  <c r="G1160" i="1" s="1"/>
  <c r="H1159" i="1"/>
  <c r="G1159" i="1"/>
  <c r="D1159" i="1"/>
  <c r="C1159" i="1"/>
  <c r="D1158" i="1"/>
  <c r="C1158" i="1"/>
  <c r="D1157" i="1"/>
  <c r="C1157" i="1"/>
  <c r="D1156" i="1"/>
  <c r="H1156" i="1" s="1"/>
  <c r="C1156" i="1"/>
  <c r="D1155" i="1"/>
  <c r="C1155" i="1"/>
  <c r="D1154" i="1"/>
  <c r="C1154" i="1"/>
  <c r="H1154" i="1" s="1"/>
  <c r="H1153" i="1"/>
  <c r="G1153" i="1"/>
  <c r="D1153" i="1"/>
  <c r="C1153" i="1"/>
  <c r="C1152" i="1"/>
  <c r="D1151" i="1"/>
  <c r="C1151" i="1"/>
  <c r="H1151" i="1" s="1"/>
  <c r="D1150" i="1"/>
  <c r="H1150" i="1" s="1"/>
  <c r="C1150" i="1"/>
  <c r="D1149" i="1"/>
  <c r="C1149" i="1"/>
  <c r="D1148" i="1"/>
  <c r="C1148" i="1"/>
  <c r="H1148" i="1" s="1"/>
  <c r="G1147" i="1"/>
  <c r="D1147" i="1"/>
  <c r="H1147" i="1" s="1"/>
  <c r="C1147" i="1"/>
  <c r="D1146" i="1"/>
  <c r="C1146" i="1"/>
  <c r="D1145" i="1"/>
  <c r="C1145" i="1"/>
  <c r="H1145" i="1" s="1"/>
  <c r="G1144" i="1"/>
  <c r="D1144" i="1"/>
  <c r="H1144" i="1" s="1"/>
  <c r="C1144" i="1"/>
  <c r="D1143" i="1"/>
  <c r="C1143" i="1"/>
  <c r="H1142" i="1"/>
  <c r="G1142" i="1"/>
  <c r="D1142" i="1"/>
  <c r="C1142" i="1"/>
  <c r="D1141" i="1"/>
  <c r="H1141" i="1" s="1"/>
  <c r="C1141" i="1"/>
  <c r="D1140" i="1"/>
  <c r="D1139" i="1"/>
  <c r="C1139" i="1"/>
  <c r="D1138" i="1"/>
  <c r="H1138" i="1" s="1"/>
  <c r="C1138" i="1"/>
  <c r="D1137" i="1"/>
  <c r="C1137" i="1"/>
  <c r="D1136" i="1"/>
  <c r="C1136" i="1"/>
  <c r="H1136" i="1" s="1"/>
  <c r="H1135" i="1"/>
  <c r="G1135" i="1"/>
  <c r="D1135" i="1"/>
  <c r="C1135" i="1"/>
  <c r="D1134" i="1"/>
  <c r="C1134" i="1"/>
  <c r="D1133" i="1"/>
  <c r="C1133" i="1"/>
  <c r="H1133" i="1" s="1"/>
  <c r="D1132" i="1"/>
  <c r="H1132" i="1" s="1"/>
  <c r="C1132" i="1"/>
  <c r="D1131" i="1"/>
  <c r="C1131" i="1"/>
  <c r="H1131" i="1" s="1"/>
  <c r="D1130" i="1"/>
  <c r="C1130" i="1"/>
  <c r="H1130" i="1" s="1"/>
  <c r="D1129" i="1"/>
  <c r="H1129" i="1" s="1"/>
  <c r="C1129" i="1"/>
  <c r="G1128" i="1"/>
  <c r="D1128" i="1"/>
  <c r="C1128" i="1"/>
  <c r="H1128" i="1" s="1"/>
  <c r="D1127" i="1"/>
  <c r="C1127" i="1"/>
  <c r="H1127" i="1" s="1"/>
  <c r="G1126" i="1"/>
  <c r="D1126" i="1"/>
  <c r="H1126" i="1" s="1"/>
  <c r="C1126" i="1"/>
  <c r="G1125" i="1"/>
  <c r="D1125" i="1"/>
  <c r="C1125" i="1"/>
  <c r="H1125" i="1" s="1"/>
  <c r="C1124" i="1"/>
  <c r="D1123" i="1"/>
  <c r="H1123" i="1" s="1"/>
  <c r="C1123" i="1"/>
  <c r="D1122" i="1"/>
  <c r="C1122" i="1"/>
  <c r="D1121" i="1"/>
  <c r="C1121" i="1"/>
  <c r="H1121" i="1" s="1"/>
  <c r="G1120" i="1"/>
  <c r="D1120" i="1"/>
  <c r="H1120" i="1" s="1"/>
  <c r="C1120" i="1"/>
  <c r="D1119" i="1"/>
  <c r="C1119" i="1"/>
  <c r="H1119" i="1" s="1"/>
  <c r="H1118" i="1"/>
  <c r="D1118" i="1"/>
  <c r="C1118" i="1"/>
  <c r="G1118" i="1" s="1"/>
  <c r="D1117" i="1"/>
  <c r="H1117" i="1" s="1"/>
  <c r="C1117" i="1"/>
  <c r="D1116" i="1"/>
  <c r="C1116" i="1"/>
  <c r="H1116" i="1" s="1"/>
  <c r="H1115" i="1"/>
  <c r="G1115" i="1"/>
  <c r="D1115" i="1"/>
  <c r="C1115" i="1"/>
  <c r="D1114" i="1"/>
  <c r="H1114" i="1" s="1"/>
  <c r="C1114" i="1"/>
  <c r="D1113" i="1"/>
  <c r="C1113" i="1"/>
  <c r="D1112" i="1"/>
  <c r="C1112" i="1"/>
  <c r="D1111" i="1"/>
  <c r="H1111" i="1" s="1"/>
  <c r="C1111" i="1"/>
  <c r="D1110" i="1"/>
  <c r="C1110" i="1"/>
  <c r="H1110" i="1" s="1"/>
  <c r="D1109" i="1"/>
  <c r="C1109" i="1"/>
  <c r="D1108" i="1"/>
  <c r="H1108" i="1" s="1"/>
  <c r="C1108" i="1"/>
  <c r="D1107" i="1"/>
  <c r="C1107" i="1"/>
  <c r="D1106" i="1"/>
  <c r="C1106" i="1"/>
  <c r="H1106" i="1" s="1"/>
  <c r="H1105" i="1"/>
  <c r="G1105" i="1"/>
  <c r="D1105" i="1"/>
  <c r="C1105" i="1"/>
  <c r="D1104" i="1"/>
  <c r="C1104" i="1"/>
  <c r="H1104" i="1" s="1"/>
  <c r="D1103" i="1"/>
  <c r="C1103" i="1"/>
  <c r="H1103" i="1" s="1"/>
  <c r="H1102" i="1"/>
  <c r="G1102" i="1"/>
  <c r="D1102" i="1"/>
  <c r="C1102" i="1"/>
  <c r="D1101" i="1"/>
  <c r="C1101" i="1"/>
  <c r="H1101" i="1" s="1"/>
  <c r="D1100" i="1"/>
  <c r="C1100" i="1"/>
  <c r="H1100" i="1" s="1"/>
  <c r="H1099" i="1"/>
  <c r="G1099" i="1"/>
  <c r="D1099" i="1"/>
  <c r="C1099" i="1"/>
  <c r="D1098" i="1"/>
  <c r="C1098" i="1"/>
  <c r="H1098" i="1" s="1"/>
  <c r="D1097" i="1"/>
  <c r="C1097" i="1"/>
  <c r="H1097" i="1" s="1"/>
  <c r="H1096" i="1"/>
  <c r="G1096" i="1"/>
  <c r="D1096" i="1"/>
  <c r="C1096" i="1"/>
  <c r="D1095" i="1"/>
  <c r="C1095" i="1"/>
  <c r="H1095" i="1" s="1"/>
  <c r="D1094" i="1"/>
  <c r="C1094" i="1"/>
  <c r="H1094" i="1" s="1"/>
  <c r="D1093" i="1"/>
  <c r="D1092" i="1"/>
  <c r="C1092" i="1"/>
  <c r="H1092" i="1" s="1"/>
  <c r="D1091" i="1"/>
  <c r="C1091" i="1"/>
  <c r="H1091" i="1" s="1"/>
  <c r="H1090" i="1"/>
  <c r="G1090" i="1"/>
  <c r="D1090" i="1"/>
  <c r="C1090" i="1"/>
  <c r="D1089" i="1"/>
  <c r="C1089" i="1"/>
  <c r="H1089" i="1" s="1"/>
  <c r="D1088" i="1"/>
  <c r="C1088" i="1"/>
  <c r="H1088" i="1" s="1"/>
  <c r="H1087" i="1"/>
  <c r="G1087" i="1"/>
  <c r="D1087" i="1"/>
  <c r="C1087" i="1"/>
  <c r="D1086" i="1"/>
  <c r="C1086" i="1"/>
  <c r="H1086" i="1" s="1"/>
  <c r="D1085" i="1"/>
  <c r="C1085" i="1"/>
  <c r="H1085" i="1" s="1"/>
  <c r="H1084" i="1"/>
  <c r="G1084" i="1"/>
  <c r="D1084" i="1"/>
  <c r="C1084" i="1"/>
  <c r="D1083" i="1"/>
  <c r="C1083" i="1"/>
  <c r="H1083" i="1" s="1"/>
  <c r="D1082" i="1"/>
  <c r="C1082" i="1"/>
  <c r="H1082" i="1" s="1"/>
  <c r="H1081" i="1"/>
  <c r="G1081" i="1"/>
  <c r="D1081" i="1"/>
  <c r="C1081" i="1"/>
  <c r="D1080" i="1"/>
  <c r="C1080" i="1"/>
  <c r="H1080" i="1" s="1"/>
  <c r="D1079" i="1"/>
  <c r="C1079" i="1"/>
  <c r="H1079" i="1" s="1"/>
  <c r="H1078" i="1"/>
  <c r="G1078" i="1"/>
  <c r="D1078" i="1"/>
  <c r="C1078" i="1"/>
  <c r="D1077" i="1"/>
  <c r="C1077" i="1"/>
  <c r="H1077" i="1" s="1"/>
  <c r="D1076" i="1"/>
  <c r="C1076" i="1"/>
  <c r="H1076" i="1" s="1"/>
  <c r="H1075" i="1"/>
  <c r="G1075" i="1"/>
  <c r="D1075" i="1"/>
  <c r="C1075" i="1"/>
  <c r="D1073" i="1"/>
  <c r="C1073" i="1"/>
  <c r="H1073" i="1" s="1"/>
  <c r="H1072" i="1"/>
  <c r="G1072" i="1"/>
  <c r="D1072" i="1"/>
  <c r="C1072" i="1"/>
  <c r="D1071" i="1"/>
  <c r="C1071" i="1"/>
  <c r="H1071" i="1" s="1"/>
  <c r="D1070" i="1"/>
  <c r="C1070" i="1"/>
  <c r="H1070" i="1" s="1"/>
  <c r="H1069" i="1"/>
  <c r="G1069" i="1"/>
  <c r="D1069" i="1"/>
  <c r="C1069" i="1"/>
  <c r="D1068" i="1"/>
  <c r="C1068" i="1"/>
  <c r="H1068" i="1" s="1"/>
  <c r="D1067" i="1"/>
  <c r="C1067" i="1"/>
  <c r="H1067" i="1" s="1"/>
  <c r="H1066" i="1"/>
  <c r="G1066" i="1"/>
  <c r="D1066" i="1"/>
  <c r="C1066" i="1"/>
  <c r="D1065" i="1"/>
  <c r="C1065" i="1"/>
  <c r="H1065" i="1" s="1"/>
  <c r="D1064" i="1"/>
  <c r="C1064" i="1"/>
  <c r="H1064" i="1" s="1"/>
  <c r="H1063" i="1"/>
  <c r="G1063" i="1"/>
  <c r="D1063" i="1"/>
  <c r="C1063" i="1"/>
  <c r="D1062" i="1"/>
  <c r="C1062" i="1"/>
  <c r="H1062" i="1" s="1"/>
  <c r="D1061" i="1"/>
  <c r="C1061" i="1"/>
  <c r="H1061" i="1" s="1"/>
  <c r="H1060" i="1"/>
  <c r="G1060" i="1"/>
  <c r="D1060" i="1"/>
  <c r="C1060" i="1"/>
  <c r="D1059" i="1"/>
  <c r="C1059" i="1"/>
  <c r="H1059" i="1" s="1"/>
  <c r="D1058" i="1"/>
  <c r="C1058" i="1"/>
  <c r="H1058" i="1" s="1"/>
  <c r="H1057" i="1"/>
  <c r="G1057" i="1"/>
  <c r="D1057" i="1"/>
  <c r="C1057" i="1"/>
  <c r="D1056" i="1"/>
  <c r="C1056" i="1"/>
  <c r="H1056" i="1" s="1"/>
  <c r="D1055" i="1"/>
  <c r="C1055" i="1"/>
  <c r="H1055" i="1" s="1"/>
  <c r="H1054" i="1"/>
  <c r="G1054" i="1"/>
  <c r="D1054" i="1"/>
  <c r="C1054" i="1"/>
  <c r="D1053" i="1"/>
  <c r="C1053" i="1"/>
  <c r="H1053" i="1" s="1"/>
  <c r="D1052" i="1"/>
  <c r="C1052" i="1"/>
  <c r="H1052" i="1" s="1"/>
  <c r="H1051" i="1"/>
  <c r="G1051" i="1"/>
  <c r="D1051" i="1"/>
  <c r="C1051" i="1"/>
  <c r="D1050" i="1"/>
  <c r="C1050" i="1"/>
  <c r="H1050" i="1" s="1"/>
  <c r="D1049" i="1"/>
  <c r="C1049" i="1"/>
  <c r="H1049" i="1" s="1"/>
  <c r="H1048" i="1"/>
  <c r="G1048" i="1"/>
  <c r="D1048" i="1"/>
  <c r="C1048" i="1"/>
  <c r="D1047" i="1"/>
  <c r="C1047" i="1"/>
  <c r="H1047" i="1" s="1"/>
  <c r="D1046" i="1"/>
  <c r="C1046" i="1"/>
  <c r="H1046" i="1" s="1"/>
  <c r="H1045" i="1"/>
  <c r="G1045" i="1"/>
  <c r="D1045" i="1"/>
  <c r="C1045" i="1"/>
  <c r="D1044" i="1"/>
  <c r="C1044" i="1"/>
  <c r="H1044" i="1" s="1"/>
  <c r="D1043" i="1"/>
  <c r="C1043" i="1"/>
  <c r="H1043" i="1" s="1"/>
  <c r="H1042" i="1"/>
  <c r="G1042" i="1"/>
  <c r="D1042" i="1"/>
  <c r="C1042" i="1"/>
  <c r="D1041" i="1"/>
  <c r="C1041" i="1"/>
  <c r="H1041" i="1" s="1"/>
  <c r="D1040" i="1"/>
  <c r="C1040" i="1"/>
  <c r="H1040" i="1" s="1"/>
  <c r="H1039" i="1"/>
  <c r="G1039" i="1"/>
  <c r="D1039" i="1"/>
  <c r="C1039" i="1"/>
  <c r="D1038" i="1"/>
  <c r="C1038" i="1"/>
  <c r="H1038" i="1" s="1"/>
  <c r="D1037" i="1"/>
  <c r="C1037" i="1"/>
  <c r="H1037" i="1" s="1"/>
  <c r="H1036" i="1"/>
  <c r="G1036" i="1"/>
  <c r="D1036" i="1"/>
  <c r="C1036" i="1"/>
  <c r="D1035" i="1"/>
  <c r="C1035" i="1"/>
  <c r="H1035" i="1" s="1"/>
  <c r="D1034" i="1"/>
  <c r="C1034" i="1"/>
  <c r="H1034" i="1" s="1"/>
  <c r="H1033" i="1"/>
  <c r="G1033" i="1"/>
  <c r="D1033" i="1"/>
  <c r="C1033" i="1"/>
  <c r="D1032" i="1"/>
  <c r="C1032" i="1"/>
  <c r="H1032" i="1" s="1"/>
  <c r="D1031" i="1"/>
  <c r="C1031" i="1"/>
  <c r="H1031" i="1" s="1"/>
  <c r="H1030" i="1"/>
  <c r="G1030" i="1"/>
  <c r="D1030" i="1"/>
  <c r="C1030" i="1"/>
  <c r="D1029" i="1"/>
  <c r="C1029" i="1"/>
  <c r="H1029" i="1" s="1"/>
  <c r="D1028" i="1"/>
  <c r="C1028" i="1"/>
  <c r="H1028" i="1" s="1"/>
  <c r="H1027" i="1"/>
  <c r="G1027" i="1"/>
  <c r="D1027" i="1"/>
  <c r="C1027" i="1"/>
  <c r="D1026" i="1"/>
  <c r="C1026" i="1"/>
  <c r="H1026" i="1" s="1"/>
  <c r="D1025" i="1"/>
  <c r="C1025" i="1"/>
  <c r="H1025" i="1" s="1"/>
  <c r="H1024" i="1"/>
  <c r="G1024" i="1"/>
  <c r="D1024" i="1"/>
  <c r="C1024" i="1"/>
  <c r="D1023" i="1"/>
  <c r="C1023" i="1"/>
  <c r="H1023" i="1" s="1"/>
  <c r="D1022" i="1"/>
  <c r="C1022" i="1"/>
  <c r="H1022" i="1" s="1"/>
  <c r="H1021" i="1"/>
  <c r="G1021" i="1"/>
  <c r="D1021" i="1"/>
  <c r="C1021" i="1"/>
  <c r="D1020" i="1"/>
  <c r="C1020" i="1"/>
  <c r="H1020" i="1" s="1"/>
  <c r="D1019" i="1"/>
  <c r="C1019" i="1"/>
  <c r="H1019" i="1" s="1"/>
  <c r="H1018" i="1"/>
  <c r="G1018" i="1"/>
  <c r="D1018" i="1"/>
  <c r="C1018" i="1"/>
  <c r="D1017" i="1"/>
  <c r="C1017" i="1"/>
  <c r="H1017" i="1" s="1"/>
  <c r="D1016" i="1"/>
  <c r="C1016" i="1"/>
  <c r="H1016" i="1" s="1"/>
  <c r="H1015" i="1"/>
  <c r="G1015" i="1"/>
  <c r="D1015" i="1"/>
  <c r="C1015" i="1"/>
  <c r="D1014" i="1"/>
  <c r="C1014" i="1"/>
  <c r="H1014" i="1" s="1"/>
  <c r="D1013" i="1"/>
  <c r="C1013" i="1"/>
  <c r="H1013" i="1" s="1"/>
  <c r="D1010" i="1"/>
  <c r="C1010" i="1"/>
  <c r="H1010" i="1" s="1"/>
  <c r="H1009" i="1"/>
  <c r="G1009" i="1"/>
  <c r="D1009" i="1"/>
  <c r="C1009" i="1"/>
  <c r="D1008" i="1"/>
  <c r="C1008" i="1"/>
  <c r="H1008" i="1" s="1"/>
  <c r="D1007" i="1"/>
  <c r="C1007" i="1"/>
  <c r="H1007" i="1" s="1"/>
  <c r="H1006" i="1"/>
  <c r="G1006" i="1"/>
  <c r="D1006" i="1"/>
  <c r="C1006" i="1"/>
  <c r="D1005" i="1"/>
  <c r="C1005" i="1"/>
  <c r="H1005" i="1" s="1"/>
  <c r="D1004" i="1"/>
  <c r="C1004" i="1"/>
  <c r="H1004" i="1" s="1"/>
  <c r="H1003" i="1"/>
  <c r="G1003" i="1"/>
  <c r="D1003" i="1"/>
  <c r="C1003" i="1"/>
  <c r="D1002" i="1"/>
  <c r="C1002" i="1"/>
  <c r="H1002" i="1" s="1"/>
  <c r="D1001" i="1"/>
  <c r="C1001" i="1"/>
  <c r="H1001" i="1" s="1"/>
  <c r="H1000" i="1"/>
  <c r="G1000" i="1"/>
  <c r="D1000" i="1"/>
  <c r="C1000" i="1"/>
  <c r="D999" i="1"/>
  <c r="C999" i="1"/>
  <c r="H999" i="1" s="1"/>
  <c r="D998" i="1"/>
  <c r="C998" i="1"/>
  <c r="H998" i="1" s="1"/>
  <c r="H997" i="1"/>
  <c r="G997" i="1"/>
  <c r="D997" i="1"/>
  <c r="C997" i="1"/>
  <c r="D996" i="1"/>
  <c r="C996" i="1"/>
  <c r="H996" i="1" s="1"/>
  <c r="D995" i="1"/>
  <c r="C995" i="1"/>
  <c r="H995" i="1" s="1"/>
  <c r="H994" i="1"/>
  <c r="G994" i="1"/>
  <c r="D994" i="1"/>
  <c r="C994" i="1"/>
  <c r="D993" i="1"/>
  <c r="C993" i="1"/>
  <c r="H993" i="1" s="1"/>
  <c r="D992" i="1"/>
  <c r="C992" i="1"/>
  <c r="H992" i="1" s="1"/>
  <c r="H991" i="1"/>
  <c r="G991" i="1"/>
  <c r="D991" i="1"/>
  <c r="C991" i="1"/>
  <c r="D990" i="1"/>
  <c r="C990" i="1"/>
  <c r="H990" i="1" s="1"/>
  <c r="D989" i="1"/>
  <c r="C989" i="1"/>
  <c r="H989" i="1" s="1"/>
  <c r="H988" i="1"/>
  <c r="G988" i="1"/>
  <c r="D988" i="1"/>
  <c r="C988" i="1"/>
  <c r="D987" i="1"/>
  <c r="C987" i="1"/>
  <c r="H987" i="1" s="1"/>
  <c r="D986" i="1"/>
  <c r="C986" i="1"/>
  <c r="H986" i="1" s="1"/>
  <c r="H985" i="1"/>
  <c r="G985" i="1"/>
  <c r="D985" i="1"/>
  <c r="C985" i="1"/>
  <c r="D984" i="1"/>
  <c r="C984" i="1"/>
  <c r="H984" i="1" s="1"/>
  <c r="D983" i="1"/>
  <c r="C983" i="1"/>
  <c r="H983" i="1" s="1"/>
  <c r="H982" i="1"/>
  <c r="G982" i="1"/>
  <c r="D982" i="1"/>
  <c r="C982" i="1"/>
  <c r="D981" i="1"/>
  <c r="C981" i="1"/>
  <c r="H981" i="1" s="1"/>
  <c r="D980" i="1"/>
  <c r="C980" i="1"/>
  <c r="H980" i="1" s="1"/>
  <c r="H979" i="1"/>
  <c r="G979" i="1"/>
  <c r="D979" i="1"/>
  <c r="C979" i="1"/>
  <c r="D978" i="1"/>
  <c r="C978" i="1"/>
  <c r="H978" i="1" s="1"/>
  <c r="D977" i="1"/>
  <c r="C977" i="1"/>
  <c r="H977" i="1" s="1"/>
  <c r="H976" i="1"/>
  <c r="G976" i="1"/>
  <c r="D976" i="1"/>
  <c r="C976" i="1"/>
  <c r="D975" i="1"/>
  <c r="C975" i="1"/>
  <c r="H975" i="1" s="1"/>
  <c r="D974" i="1"/>
  <c r="C974" i="1"/>
  <c r="H974" i="1" s="1"/>
  <c r="H973" i="1"/>
  <c r="G973" i="1"/>
  <c r="D973" i="1"/>
  <c r="C973" i="1"/>
  <c r="D972" i="1"/>
  <c r="C972" i="1"/>
  <c r="H972" i="1" s="1"/>
  <c r="D971" i="1"/>
  <c r="C971" i="1"/>
  <c r="H971" i="1" s="1"/>
  <c r="H970" i="1"/>
  <c r="G970" i="1"/>
  <c r="D970" i="1"/>
  <c r="C970" i="1"/>
  <c r="D969" i="1"/>
  <c r="C969" i="1"/>
  <c r="H969" i="1" s="1"/>
  <c r="G968" i="1"/>
  <c r="D968" i="1"/>
  <c r="C968" i="1"/>
  <c r="H968" i="1" s="1"/>
  <c r="H967" i="1"/>
  <c r="G967" i="1"/>
  <c r="D967" i="1"/>
  <c r="C967" i="1"/>
  <c r="D966" i="1"/>
  <c r="C966" i="1"/>
  <c r="H966" i="1" s="1"/>
  <c r="G965" i="1"/>
  <c r="D965" i="1"/>
  <c r="C965" i="1"/>
  <c r="H965" i="1" s="1"/>
  <c r="H964" i="1"/>
  <c r="G964" i="1"/>
  <c r="D964" i="1"/>
  <c r="C964" i="1"/>
  <c r="D963" i="1"/>
  <c r="C963" i="1"/>
  <c r="H963" i="1" s="1"/>
  <c r="G962" i="1"/>
  <c r="D962" i="1"/>
  <c r="C962" i="1"/>
  <c r="H962" i="1" s="1"/>
  <c r="H961" i="1"/>
  <c r="G961" i="1"/>
  <c r="D961" i="1"/>
  <c r="C961" i="1"/>
  <c r="D960" i="1"/>
  <c r="C960" i="1"/>
  <c r="H960" i="1" s="1"/>
  <c r="D959" i="1"/>
  <c r="C959" i="1"/>
  <c r="H959" i="1" s="1"/>
  <c r="H958" i="1"/>
  <c r="G958" i="1"/>
  <c r="D958" i="1"/>
  <c r="C958" i="1"/>
  <c r="D957" i="1"/>
  <c r="C957" i="1"/>
  <c r="H957" i="1" s="1"/>
  <c r="D956" i="1"/>
  <c r="C956" i="1"/>
  <c r="H956" i="1" s="1"/>
  <c r="H955" i="1"/>
  <c r="G955" i="1"/>
  <c r="D955" i="1"/>
  <c r="C955" i="1"/>
  <c r="D954" i="1"/>
  <c r="C954" i="1"/>
  <c r="H954" i="1" s="1"/>
  <c r="D953" i="1"/>
  <c r="C953" i="1"/>
  <c r="H953" i="1" s="1"/>
  <c r="H952" i="1"/>
  <c r="G952" i="1"/>
  <c r="D952" i="1"/>
  <c r="C952" i="1"/>
  <c r="D951" i="1"/>
  <c r="C951" i="1"/>
  <c r="H951" i="1" s="1"/>
  <c r="G950" i="1"/>
  <c r="D950" i="1"/>
  <c r="C950" i="1"/>
  <c r="H950" i="1" s="1"/>
  <c r="H949" i="1"/>
  <c r="G949" i="1"/>
  <c r="D949" i="1"/>
  <c r="C949" i="1"/>
  <c r="D948" i="1"/>
  <c r="C948" i="1"/>
  <c r="H948" i="1" s="1"/>
  <c r="D947" i="1"/>
  <c r="C947" i="1"/>
  <c r="H947" i="1" s="1"/>
  <c r="H946" i="1"/>
  <c r="G946" i="1"/>
  <c r="D946" i="1"/>
  <c r="C946" i="1"/>
  <c r="D945" i="1"/>
  <c r="C945" i="1"/>
  <c r="H945" i="1" s="1"/>
  <c r="D944" i="1"/>
  <c r="C944" i="1"/>
  <c r="H944" i="1" s="1"/>
  <c r="H943" i="1"/>
  <c r="G943" i="1"/>
  <c r="D943" i="1"/>
  <c r="C943" i="1"/>
  <c r="D942" i="1"/>
  <c r="C942" i="1"/>
  <c r="H942" i="1" s="1"/>
  <c r="H941" i="1"/>
  <c r="G941" i="1"/>
  <c r="D941" i="1"/>
  <c r="C941" i="1"/>
  <c r="H940" i="1"/>
  <c r="G940" i="1"/>
  <c r="D940" i="1"/>
  <c r="C940" i="1"/>
  <c r="D939" i="1"/>
  <c r="C939" i="1"/>
  <c r="H939" i="1" s="1"/>
  <c r="D938" i="1"/>
  <c r="C938" i="1"/>
  <c r="H938" i="1" s="1"/>
  <c r="H937" i="1"/>
  <c r="G937" i="1"/>
  <c r="D937" i="1"/>
  <c r="C937" i="1"/>
  <c r="D936" i="1"/>
  <c r="C936" i="1"/>
  <c r="H936" i="1" s="1"/>
  <c r="D935" i="1"/>
  <c r="C935" i="1"/>
  <c r="H935" i="1" s="1"/>
  <c r="H934" i="1"/>
  <c r="G934" i="1"/>
  <c r="D934" i="1"/>
  <c r="C934" i="1"/>
  <c r="D933" i="1"/>
  <c r="C933" i="1"/>
  <c r="H933" i="1" s="1"/>
  <c r="G932" i="1"/>
  <c r="D932" i="1"/>
  <c r="C932" i="1"/>
  <c r="H932" i="1" s="1"/>
  <c r="H931" i="1"/>
  <c r="G931" i="1"/>
  <c r="D931" i="1"/>
  <c r="C931" i="1"/>
  <c r="D930" i="1"/>
  <c r="C930" i="1"/>
  <c r="H930" i="1" s="1"/>
  <c r="D929" i="1"/>
  <c r="C929" i="1"/>
  <c r="H929" i="1" s="1"/>
  <c r="H928" i="1"/>
  <c r="G928" i="1"/>
  <c r="D928" i="1"/>
  <c r="C928" i="1"/>
  <c r="D927" i="1"/>
  <c r="C927" i="1"/>
  <c r="H927" i="1" s="1"/>
  <c r="D926" i="1"/>
  <c r="C926" i="1"/>
  <c r="H926" i="1" s="1"/>
  <c r="H925" i="1"/>
  <c r="G925" i="1"/>
  <c r="D925" i="1"/>
  <c r="C925" i="1"/>
  <c r="D924" i="1"/>
  <c r="C924" i="1"/>
  <c r="H924" i="1" s="1"/>
  <c r="H923" i="1"/>
  <c r="G923" i="1"/>
  <c r="D923" i="1"/>
  <c r="C923" i="1"/>
  <c r="H922" i="1"/>
  <c r="G922" i="1"/>
  <c r="D922" i="1"/>
  <c r="C922" i="1"/>
  <c r="D921" i="1"/>
  <c r="C921" i="1"/>
  <c r="H921" i="1" s="1"/>
  <c r="D920" i="1"/>
  <c r="C920" i="1"/>
  <c r="H920" i="1" s="1"/>
  <c r="H919" i="1"/>
  <c r="G919" i="1"/>
  <c r="D919" i="1"/>
  <c r="C919" i="1"/>
  <c r="D918" i="1"/>
  <c r="C918" i="1"/>
  <c r="H918" i="1" s="1"/>
  <c r="D917" i="1"/>
  <c r="C917" i="1"/>
  <c r="H917" i="1" s="1"/>
  <c r="H916" i="1"/>
  <c r="G916" i="1"/>
  <c r="D916" i="1"/>
  <c r="C916" i="1"/>
  <c r="D915" i="1"/>
  <c r="C915" i="1"/>
  <c r="H915" i="1" s="1"/>
  <c r="G914" i="1"/>
  <c r="D914" i="1"/>
  <c r="C914" i="1"/>
  <c r="H914" i="1" s="1"/>
  <c r="H913" i="1"/>
  <c r="G913" i="1"/>
  <c r="D913" i="1"/>
  <c r="C913" i="1"/>
  <c r="D912" i="1"/>
  <c r="C912" i="1"/>
  <c r="H912" i="1" s="1"/>
  <c r="D911" i="1"/>
  <c r="C911" i="1"/>
  <c r="H911" i="1" s="1"/>
  <c r="H910" i="1"/>
  <c r="G910" i="1"/>
  <c r="D910" i="1"/>
  <c r="C910" i="1"/>
  <c r="D909" i="1"/>
  <c r="C909" i="1"/>
  <c r="H909" i="1" s="1"/>
  <c r="D908" i="1"/>
  <c r="C908" i="1"/>
  <c r="H908" i="1" s="1"/>
  <c r="H907" i="1"/>
  <c r="G907" i="1"/>
  <c r="D907" i="1"/>
  <c r="C907" i="1"/>
  <c r="D906" i="1"/>
  <c r="C906" i="1"/>
  <c r="H906" i="1" s="1"/>
  <c r="H905" i="1"/>
  <c r="G905" i="1"/>
  <c r="D905" i="1"/>
  <c r="C905" i="1"/>
  <c r="H904" i="1"/>
  <c r="G904" i="1"/>
  <c r="D904" i="1"/>
  <c r="C904" i="1"/>
  <c r="D903" i="1"/>
  <c r="C903" i="1"/>
  <c r="H903" i="1" s="1"/>
  <c r="D902" i="1"/>
  <c r="C902" i="1"/>
  <c r="H902" i="1" s="1"/>
  <c r="H901" i="1"/>
  <c r="G901" i="1"/>
  <c r="D901" i="1"/>
  <c r="C901" i="1"/>
  <c r="D900" i="1"/>
  <c r="C900" i="1"/>
  <c r="D899" i="1"/>
  <c r="C899" i="1"/>
  <c r="H899" i="1" s="1"/>
  <c r="H898" i="1"/>
  <c r="G898" i="1"/>
  <c r="D898" i="1"/>
  <c r="C898" i="1"/>
  <c r="D897" i="1"/>
  <c r="C897" i="1"/>
  <c r="G896" i="1"/>
  <c r="D896" i="1"/>
  <c r="C896" i="1"/>
  <c r="H896" i="1" s="1"/>
  <c r="H895" i="1"/>
  <c r="G895" i="1"/>
  <c r="D895" i="1"/>
  <c r="C895" i="1"/>
  <c r="D894" i="1"/>
  <c r="C894" i="1"/>
  <c r="D893" i="1"/>
  <c r="C893" i="1"/>
  <c r="H893" i="1" s="1"/>
  <c r="H892" i="1"/>
  <c r="G892" i="1"/>
  <c r="D892" i="1"/>
  <c r="C892" i="1"/>
  <c r="D891" i="1"/>
  <c r="C891" i="1"/>
  <c r="D890" i="1"/>
  <c r="C890" i="1"/>
  <c r="H890" i="1" s="1"/>
  <c r="H889" i="1"/>
  <c r="G889" i="1"/>
  <c r="D889" i="1"/>
  <c r="C889" i="1"/>
  <c r="D888" i="1"/>
  <c r="C888" i="1"/>
  <c r="H887" i="1"/>
  <c r="G887" i="1"/>
  <c r="D887" i="1"/>
  <c r="C887" i="1"/>
  <c r="H886" i="1"/>
  <c r="G886" i="1"/>
  <c r="D886" i="1"/>
  <c r="C886" i="1"/>
  <c r="G885" i="1"/>
  <c r="D885" i="1"/>
  <c r="C885" i="1"/>
  <c r="H885" i="1" s="1"/>
  <c r="G884" i="1"/>
  <c r="D884" i="1"/>
  <c r="H884" i="1" s="1"/>
  <c r="C884" i="1"/>
  <c r="H883" i="1"/>
  <c r="G883" i="1"/>
  <c r="D883" i="1"/>
  <c r="C883" i="1"/>
  <c r="H882" i="1"/>
  <c r="G882" i="1"/>
  <c r="D882" i="1"/>
  <c r="C882" i="1"/>
  <c r="G881" i="1"/>
  <c r="D881" i="1"/>
  <c r="H881" i="1" s="1"/>
  <c r="C881" i="1"/>
  <c r="H880" i="1"/>
  <c r="G880" i="1"/>
  <c r="D880" i="1"/>
  <c r="C880" i="1"/>
  <c r="H879" i="1"/>
  <c r="G879" i="1"/>
  <c r="D879" i="1"/>
  <c r="C879" i="1"/>
  <c r="G878" i="1"/>
  <c r="D878" i="1"/>
  <c r="H878" i="1" s="1"/>
  <c r="C878" i="1"/>
  <c r="H877" i="1"/>
  <c r="G877" i="1"/>
  <c r="D877" i="1"/>
  <c r="C877" i="1"/>
  <c r="H876" i="1"/>
  <c r="G876" i="1"/>
  <c r="D876" i="1"/>
  <c r="C876" i="1"/>
  <c r="G875" i="1"/>
  <c r="D875" i="1"/>
  <c r="H875" i="1" s="1"/>
  <c r="C875" i="1"/>
  <c r="H874" i="1"/>
  <c r="G874" i="1"/>
  <c r="D874" i="1"/>
  <c r="C874" i="1"/>
  <c r="H873" i="1"/>
  <c r="G873" i="1"/>
  <c r="D873" i="1"/>
  <c r="C873" i="1"/>
  <c r="G872" i="1"/>
  <c r="D872" i="1"/>
  <c r="H872" i="1" s="1"/>
  <c r="C872" i="1"/>
  <c r="H871" i="1"/>
  <c r="G871" i="1"/>
  <c r="D871" i="1"/>
  <c r="C871" i="1"/>
  <c r="H870" i="1"/>
  <c r="G870" i="1"/>
  <c r="D870" i="1"/>
  <c r="C870" i="1"/>
  <c r="G869" i="1"/>
  <c r="D869" i="1"/>
  <c r="H869" i="1" s="1"/>
  <c r="C869" i="1"/>
  <c r="H868" i="1"/>
  <c r="G868" i="1"/>
  <c r="D868" i="1"/>
  <c r="C868" i="1"/>
  <c r="H867" i="1"/>
  <c r="G867" i="1"/>
  <c r="D867" i="1"/>
  <c r="C867" i="1"/>
  <c r="G866" i="1"/>
  <c r="D866" i="1"/>
  <c r="H866" i="1" s="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D858" i="1"/>
  <c r="G858" i="1" s="1"/>
  <c r="C858" i="1"/>
  <c r="H857" i="1"/>
  <c r="G857" i="1"/>
  <c r="D857" i="1"/>
  <c r="C857" i="1"/>
  <c r="H856" i="1"/>
  <c r="G856" i="1"/>
  <c r="D856" i="1"/>
  <c r="C856" i="1"/>
  <c r="H855" i="1"/>
  <c r="D855" i="1"/>
  <c r="G855" i="1" s="1"/>
  <c r="C855" i="1"/>
  <c r="H854" i="1"/>
  <c r="G854" i="1"/>
  <c r="D854" i="1"/>
  <c r="C854" i="1"/>
  <c r="H853" i="1"/>
  <c r="G853" i="1"/>
  <c r="D853" i="1"/>
  <c r="C853" i="1"/>
  <c r="H852" i="1"/>
  <c r="D852" i="1"/>
  <c r="G852" i="1" s="1"/>
  <c r="C852" i="1"/>
  <c r="H851" i="1"/>
  <c r="G851" i="1"/>
  <c r="D851" i="1"/>
  <c r="C851" i="1"/>
  <c r="H850" i="1"/>
  <c r="G850" i="1"/>
  <c r="D850" i="1"/>
  <c r="C850" i="1"/>
  <c r="H849" i="1"/>
  <c r="D849" i="1"/>
  <c r="G849" i="1" s="1"/>
  <c r="C849" i="1"/>
  <c r="H848" i="1"/>
  <c r="G848" i="1"/>
  <c r="D848" i="1"/>
  <c r="C848" i="1"/>
  <c r="H847" i="1"/>
  <c r="G847" i="1"/>
  <c r="D847" i="1"/>
  <c r="C847" i="1"/>
  <c r="H846" i="1"/>
  <c r="D846" i="1"/>
  <c r="G846" i="1" s="1"/>
  <c r="C846" i="1"/>
  <c r="H845" i="1"/>
  <c r="G845" i="1"/>
  <c r="D845" i="1"/>
  <c r="C845" i="1"/>
  <c r="H844" i="1"/>
  <c r="G844" i="1"/>
  <c r="D844" i="1"/>
  <c r="C844" i="1"/>
  <c r="H843" i="1"/>
  <c r="D843" i="1"/>
  <c r="G843" i="1" s="1"/>
  <c r="C843" i="1"/>
  <c r="H842" i="1"/>
  <c r="G842" i="1"/>
  <c r="D842" i="1"/>
  <c r="C842" i="1"/>
  <c r="H841" i="1"/>
  <c r="G841" i="1"/>
  <c r="D841" i="1"/>
  <c r="C841" i="1"/>
  <c r="H840" i="1"/>
  <c r="D840" i="1"/>
  <c r="G840" i="1" s="1"/>
  <c r="C840" i="1"/>
  <c r="H839" i="1"/>
  <c r="G839" i="1"/>
  <c r="D839" i="1"/>
  <c r="C839" i="1"/>
  <c r="H838" i="1"/>
  <c r="G838" i="1"/>
  <c r="D838" i="1"/>
  <c r="C838" i="1"/>
  <c r="H837" i="1"/>
  <c r="D837" i="1"/>
  <c r="G837" i="1" s="1"/>
  <c r="C837" i="1"/>
  <c r="H836" i="1"/>
  <c r="G836" i="1"/>
  <c r="D836" i="1"/>
  <c r="C836" i="1"/>
  <c r="H835" i="1"/>
  <c r="G835" i="1"/>
  <c r="D835" i="1"/>
  <c r="C835" i="1"/>
  <c r="H834" i="1"/>
  <c r="D834" i="1"/>
  <c r="G834" i="1" s="1"/>
  <c r="C834" i="1"/>
  <c r="H833" i="1"/>
  <c r="G833" i="1"/>
  <c r="D833" i="1"/>
  <c r="C833" i="1"/>
  <c r="H832" i="1"/>
  <c r="G832" i="1"/>
  <c r="D832" i="1"/>
  <c r="C832" i="1"/>
  <c r="H831" i="1"/>
  <c r="D831" i="1"/>
  <c r="G831" i="1" s="1"/>
  <c r="C831" i="1"/>
  <c r="H830" i="1"/>
  <c r="G830" i="1"/>
  <c r="D830" i="1"/>
  <c r="C830" i="1"/>
  <c r="H829" i="1"/>
  <c r="G829" i="1"/>
  <c r="D829" i="1"/>
  <c r="C829" i="1"/>
  <c r="H828" i="1"/>
  <c r="D828" i="1"/>
  <c r="G828" i="1" s="1"/>
  <c r="C828" i="1"/>
  <c r="H827" i="1"/>
  <c r="G827" i="1"/>
  <c r="D827" i="1"/>
  <c r="C827" i="1"/>
  <c r="H826" i="1"/>
  <c r="G826" i="1"/>
  <c r="D826" i="1"/>
  <c r="C826" i="1"/>
  <c r="H825" i="1"/>
  <c r="D825" i="1"/>
  <c r="G825" i="1" s="1"/>
  <c r="C825" i="1"/>
  <c r="H824" i="1"/>
  <c r="G824" i="1"/>
  <c r="D824" i="1"/>
  <c r="C824" i="1"/>
  <c r="H823" i="1"/>
  <c r="G823" i="1"/>
  <c r="D823" i="1"/>
  <c r="C823" i="1"/>
  <c r="H822" i="1"/>
  <c r="D822" i="1"/>
  <c r="G822" i="1" s="1"/>
  <c r="C822" i="1"/>
  <c r="H821" i="1"/>
  <c r="G821" i="1"/>
  <c r="D821" i="1"/>
  <c r="C821" i="1"/>
  <c r="H820" i="1"/>
  <c r="G820" i="1"/>
  <c r="D820" i="1"/>
  <c r="C820" i="1"/>
  <c r="H819" i="1"/>
  <c r="D819" i="1"/>
  <c r="G819" i="1" s="1"/>
  <c r="C819" i="1"/>
  <c r="H818" i="1"/>
  <c r="G818" i="1"/>
  <c r="D818" i="1"/>
  <c r="C818" i="1"/>
  <c r="H817" i="1"/>
  <c r="G817" i="1"/>
  <c r="D817" i="1"/>
  <c r="C817" i="1"/>
  <c r="H816" i="1"/>
  <c r="D816" i="1"/>
  <c r="G816" i="1" s="1"/>
  <c r="C816" i="1"/>
  <c r="H815" i="1"/>
  <c r="G815" i="1"/>
  <c r="D815" i="1"/>
  <c r="C815" i="1"/>
  <c r="H814" i="1"/>
  <c r="G814" i="1"/>
  <c r="D814" i="1"/>
  <c r="C814" i="1"/>
  <c r="H813" i="1"/>
  <c r="D813" i="1"/>
  <c r="G813" i="1" s="1"/>
  <c r="C813" i="1"/>
  <c r="H812" i="1"/>
  <c r="G812" i="1"/>
  <c r="D812" i="1"/>
  <c r="C812" i="1"/>
  <c r="H811" i="1"/>
  <c r="G811" i="1"/>
  <c r="D811" i="1"/>
  <c r="C811" i="1"/>
  <c r="H810" i="1"/>
  <c r="D810" i="1"/>
  <c r="G810" i="1" s="1"/>
  <c r="C810" i="1"/>
  <c r="H809" i="1"/>
  <c r="G809" i="1"/>
  <c r="D809" i="1"/>
  <c r="C809" i="1"/>
  <c r="H808" i="1"/>
  <c r="G808" i="1"/>
  <c r="D808" i="1"/>
  <c r="C808" i="1"/>
  <c r="H807" i="1"/>
  <c r="D807" i="1"/>
  <c r="G807" i="1" s="1"/>
  <c r="C807" i="1"/>
  <c r="H806" i="1"/>
  <c r="G806" i="1"/>
  <c r="D806" i="1"/>
  <c r="C806" i="1"/>
  <c r="H805" i="1"/>
  <c r="G805" i="1"/>
  <c r="D805" i="1"/>
  <c r="C805" i="1"/>
  <c r="H804" i="1"/>
  <c r="D804" i="1"/>
  <c r="G804" i="1" s="1"/>
  <c r="C804" i="1"/>
  <c r="H803" i="1"/>
  <c r="G803" i="1"/>
  <c r="D803" i="1"/>
  <c r="C803" i="1"/>
  <c r="H802" i="1"/>
  <c r="G802" i="1"/>
  <c r="D802" i="1"/>
  <c r="C802" i="1"/>
  <c r="H801" i="1"/>
  <c r="D801" i="1"/>
  <c r="G801" i="1" s="1"/>
  <c r="C801" i="1"/>
  <c r="H800" i="1"/>
  <c r="G800" i="1"/>
  <c r="D800" i="1"/>
  <c r="C800" i="1"/>
  <c r="H799" i="1"/>
  <c r="G799" i="1"/>
  <c r="D799" i="1"/>
  <c r="C799" i="1"/>
  <c r="H798" i="1"/>
  <c r="D798" i="1"/>
  <c r="G798" i="1" s="1"/>
  <c r="C798" i="1"/>
  <c r="H797" i="1"/>
  <c r="G797" i="1"/>
  <c r="D797" i="1"/>
  <c r="C797" i="1"/>
  <c r="H796" i="1"/>
  <c r="G796" i="1"/>
  <c r="D796" i="1"/>
  <c r="C796" i="1"/>
  <c r="H795" i="1"/>
  <c r="D795" i="1"/>
  <c r="G795" i="1" s="1"/>
  <c r="C795" i="1"/>
  <c r="H794" i="1"/>
  <c r="G794" i="1"/>
  <c r="D794" i="1"/>
  <c r="C794" i="1"/>
  <c r="H793" i="1"/>
  <c r="G793" i="1"/>
  <c r="D793" i="1"/>
  <c r="C793" i="1"/>
  <c r="H792" i="1"/>
  <c r="D792" i="1"/>
  <c r="G792" i="1" s="1"/>
  <c r="C792" i="1"/>
  <c r="H791" i="1"/>
  <c r="G791" i="1"/>
  <c r="D791" i="1"/>
  <c r="C791" i="1"/>
  <c r="H790" i="1"/>
  <c r="G790" i="1"/>
  <c r="D790" i="1"/>
  <c r="C790" i="1"/>
  <c r="H789" i="1"/>
  <c r="D789" i="1"/>
  <c r="G789" i="1" s="1"/>
  <c r="C789" i="1"/>
  <c r="H788" i="1"/>
  <c r="G788" i="1"/>
  <c r="D788" i="1"/>
  <c r="C788" i="1"/>
  <c r="H787" i="1"/>
  <c r="G787" i="1"/>
  <c r="D787" i="1"/>
  <c r="C787" i="1"/>
  <c r="H786" i="1"/>
  <c r="D786" i="1"/>
  <c r="G786" i="1" s="1"/>
  <c r="C786" i="1"/>
  <c r="H785" i="1"/>
  <c r="G785" i="1"/>
  <c r="D785" i="1"/>
  <c r="C785" i="1"/>
  <c r="H784" i="1"/>
  <c r="G784" i="1"/>
  <c r="D784" i="1"/>
  <c r="C784" i="1"/>
  <c r="H783" i="1"/>
  <c r="D783" i="1"/>
  <c r="G783" i="1" s="1"/>
  <c r="C783" i="1"/>
  <c r="H782" i="1"/>
  <c r="G782" i="1"/>
  <c r="D782" i="1"/>
  <c r="C782" i="1"/>
  <c r="H781" i="1"/>
  <c r="G781" i="1"/>
  <c r="D781" i="1"/>
  <c r="C781" i="1"/>
  <c r="H780" i="1"/>
  <c r="D780" i="1"/>
  <c r="G780" i="1" s="1"/>
  <c r="C780" i="1"/>
  <c r="H779" i="1"/>
  <c r="G779" i="1"/>
  <c r="D779" i="1"/>
  <c r="C779" i="1"/>
  <c r="H778" i="1"/>
  <c r="G778" i="1"/>
  <c r="D778" i="1"/>
  <c r="C778" i="1"/>
  <c r="H777" i="1"/>
  <c r="D777" i="1"/>
  <c r="G777" i="1" s="1"/>
  <c r="C777" i="1"/>
  <c r="H776" i="1"/>
  <c r="G776" i="1"/>
  <c r="D776" i="1"/>
  <c r="C776" i="1"/>
  <c r="H775" i="1"/>
  <c r="G775" i="1"/>
  <c r="D775" i="1"/>
  <c r="C775" i="1"/>
  <c r="H774" i="1"/>
  <c r="D774" i="1"/>
  <c r="G774" i="1" s="1"/>
  <c r="C774" i="1"/>
  <c r="H773" i="1"/>
  <c r="G773" i="1"/>
  <c r="D773" i="1"/>
  <c r="C773" i="1"/>
  <c r="H772" i="1"/>
  <c r="G772" i="1"/>
  <c r="D772" i="1"/>
  <c r="C772" i="1"/>
  <c r="H771" i="1"/>
  <c r="D771" i="1"/>
  <c r="G771" i="1" s="1"/>
  <c r="C771" i="1"/>
  <c r="H770" i="1"/>
  <c r="G770" i="1"/>
  <c r="D770" i="1"/>
  <c r="C770" i="1"/>
  <c r="H769" i="1"/>
  <c r="G769" i="1"/>
  <c r="D769" i="1"/>
  <c r="C769" i="1"/>
  <c r="H768" i="1"/>
  <c r="D768" i="1"/>
  <c r="G768" i="1" s="1"/>
  <c r="C768" i="1"/>
  <c r="H767" i="1"/>
  <c r="G767" i="1"/>
  <c r="D767" i="1"/>
  <c r="C767" i="1"/>
  <c r="H766" i="1"/>
  <c r="G766" i="1"/>
  <c r="D766" i="1"/>
  <c r="C766" i="1"/>
  <c r="H765" i="1"/>
  <c r="D765" i="1"/>
  <c r="G765" i="1" s="1"/>
  <c r="C765" i="1"/>
  <c r="H764" i="1"/>
  <c r="G764" i="1"/>
  <c r="D764" i="1"/>
  <c r="C764" i="1"/>
  <c r="H763" i="1"/>
  <c r="G763" i="1"/>
  <c r="D763" i="1"/>
  <c r="C763" i="1"/>
  <c r="H762" i="1"/>
  <c r="D762" i="1"/>
  <c r="G762" i="1" s="1"/>
  <c r="C762" i="1"/>
  <c r="H761" i="1"/>
  <c r="G761" i="1"/>
  <c r="D761" i="1"/>
  <c r="C761" i="1"/>
  <c r="H760" i="1"/>
  <c r="G760" i="1"/>
  <c r="D760" i="1"/>
  <c r="C760" i="1"/>
  <c r="H759" i="1"/>
  <c r="D759" i="1"/>
  <c r="G759" i="1" s="1"/>
  <c r="C759" i="1"/>
  <c r="H758" i="1"/>
  <c r="G758" i="1"/>
  <c r="D758" i="1"/>
  <c r="C758" i="1"/>
  <c r="H757" i="1"/>
  <c r="G757" i="1"/>
  <c r="D757" i="1"/>
  <c r="C757" i="1"/>
  <c r="H756" i="1"/>
  <c r="D756" i="1"/>
  <c r="G756" i="1" s="1"/>
  <c r="C756" i="1"/>
  <c r="H755" i="1"/>
  <c r="G755" i="1"/>
  <c r="D755" i="1"/>
  <c r="C755" i="1"/>
  <c r="H754" i="1"/>
  <c r="G754" i="1"/>
  <c r="D754" i="1"/>
  <c r="C754" i="1"/>
  <c r="H753" i="1"/>
  <c r="D753" i="1"/>
  <c r="G753" i="1" s="1"/>
  <c r="C753" i="1"/>
  <c r="H752" i="1"/>
  <c r="G752" i="1"/>
  <c r="D752" i="1"/>
  <c r="C752" i="1"/>
  <c r="H751" i="1"/>
  <c r="G751" i="1"/>
  <c r="D751" i="1"/>
  <c r="C751" i="1"/>
  <c r="H750" i="1"/>
  <c r="D750" i="1"/>
  <c r="G750" i="1" s="1"/>
  <c r="C750" i="1"/>
  <c r="H749" i="1"/>
  <c r="G749" i="1"/>
  <c r="D749" i="1"/>
  <c r="C749" i="1"/>
  <c r="H748" i="1"/>
  <c r="G748" i="1"/>
  <c r="D748" i="1"/>
  <c r="C748" i="1"/>
  <c r="H747" i="1"/>
  <c r="D747" i="1"/>
  <c r="G747" i="1" s="1"/>
  <c r="C747" i="1"/>
  <c r="H746" i="1"/>
  <c r="G746" i="1"/>
  <c r="D746" i="1"/>
  <c r="C746" i="1"/>
  <c r="H745" i="1"/>
  <c r="G745" i="1"/>
  <c r="D745" i="1"/>
  <c r="C745" i="1"/>
  <c r="H744" i="1"/>
  <c r="D744" i="1"/>
  <c r="G744" i="1" s="1"/>
  <c r="C744" i="1"/>
  <c r="H743" i="1"/>
  <c r="G743" i="1"/>
  <c r="D743" i="1"/>
  <c r="C743" i="1"/>
  <c r="H742" i="1"/>
  <c r="G742" i="1"/>
  <c r="D742" i="1"/>
  <c r="C742" i="1"/>
  <c r="H741" i="1"/>
  <c r="D741" i="1"/>
  <c r="G741" i="1" s="1"/>
  <c r="C741" i="1"/>
  <c r="H740" i="1"/>
  <c r="G740" i="1"/>
  <c r="D740" i="1"/>
  <c r="C740" i="1"/>
  <c r="H739" i="1"/>
  <c r="G739" i="1"/>
  <c r="D739" i="1"/>
  <c r="C739" i="1"/>
  <c r="H738" i="1"/>
  <c r="D738" i="1"/>
  <c r="G738" i="1" s="1"/>
  <c r="C738" i="1"/>
  <c r="H737" i="1"/>
  <c r="G737" i="1"/>
  <c r="D737" i="1"/>
  <c r="C737" i="1"/>
  <c r="H736" i="1"/>
  <c r="G736" i="1"/>
  <c r="D736" i="1"/>
  <c r="C736" i="1"/>
  <c r="H735" i="1"/>
  <c r="D735" i="1"/>
  <c r="G735" i="1" s="1"/>
  <c r="C735" i="1"/>
  <c r="H734" i="1"/>
  <c r="G734" i="1"/>
  <c r="D734" i="1"/>
  <c r="C734" i="1"/>
  <c r="H733" i="1"/>
  <c r="G733" i="1"/>
  <c r="D733" i="1"/>
  <c r="C733" i="1"/>
  <c r="H732" i="1"/>
  <c r="D732" i="1"/>
  <c r="G732" i="1" s="1"/>
  <c r="C732" i="1"/>
  <c r="H731" i="1"/>
  <c r="G731" i="1"/>
  <c r="D731" i="1"/>
  <c r="C731" i="1"/>
  <c r="H730" i="1"/>
  <c r="G730" i="1"/>
  <c r="D730" i="1"/>
  <c r="C730" i="1"/>
  <c r="H729" i="1"/>
  <c r="D729" i="1"/>
  <c r="G729" i="1" s="1"/>
  <c r="C729" i="1"/>
  <c r="H728" i="1"/>
  <c r="G728" i="1"/>
  <c r="D728" i="1"/>
  <c r="C728" i="1"/>
  <c r="H727" i="1"/>
  <c r="G727" i="1"/>
  <c r="D727" i="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D651" i="1"/>
  <c r="G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2" i="1"/>
  <c r="G642" i="1"/>
  <c r="D642"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D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2" i="1"/>
  <c r="E325" i="9" l="1"/>
  <c r="B325" i="9" s="1"/>
  <c r="E31" i="9"/>
  <c r="B31" i="9" s="1"/>
  <c r="E310" i="9"/>
  <c r="B310" i="9" s="1"/>
  <c r="E311" i="9"/>
  <c r="B311" i="9" s="1"/>
  <c r="H1680" i="1"/>
  <c r="G1612" i="1"/>
  <c r="C1603" i="1"/>
  <c r="H1603" i="1" s="1"/>
  <c r="G1603" i="1"/>
  <c r="G1604" i="1"/>
  <c r="H1601" i="1"/>
  <c r="G1586" i="1"/>
  <c r="G1584" i="1"/>
  <c r="H1585" i="1"/>
  <c r="G1583" i="1"/>
  <c r="H1582" i="1"/>
  <c r="E321" i="9"/>
  <c r="B321" i="9" s="1"/>
  <c r="B236" i="9"/>
  <c r="E323" i="9"/>
  <c r="B323" i="9" s="1"/>
  <c r="E328" i="9"/>
  <c r="B328" i="9" s="1"/>
  <c r="E26" i="9"/>
  <c r="B26" i="9" s="1"/>
  <c r="E296" i="9"/>
  <c r="B296" i="9"/>
  <c r="I22" i="3"/>
  <c r="D1012" i="1"/>
  <c r="H1484" i="1"/>
  <c r="G1484" i="1"/>
  <c r="H900" i="1"/>
  <c r="G900" i="1"/>
  <c r="H1175" i="1"/>
  <c r="G1175" i="1"/>
  <c r="G893" i="1"/>
  <c r="H897" i="1"/>
  <c r="G897" i="1"/>
  <c r="G911" i="1"/>
  <c r="G929" i="1"/>
  <c r="G947" i="1"/>
  <c r="G959" i="1"/>
  <c r="H1187" i="1"/>
  <c r="G1187" i="1"/>
  <c r="G890" i="1"/>
  <c r="H894" i="1"/>
  <c r="G894" i="1"/>
  <c r="G908" i="1"/>
  <c r="G926" i="1"/>
  <c r="G944" i="1"/>
  <c r="H1122" i="1"/>
  <c r="G1122" i="1"/>
  <c r="H1205" i="1"/>
  <c r="G1205" i="1"/>
  <c r="C623" i="1"/>
  <c r="G956" i="1"/>
  <c r="H1112" i="1"/>
  <c r="G1112" i="1"/>
  <c r="H891" i="1"/>
  <c r="G891" i="1"/>
  <c r="H1139" i="1"/>
  <c r="G1139" i="1"/>
  <c r="H888" i="1"/>
  <c r="G888" i="1"/>
  <c r="G902" i="1"/>
  <c r="G920" i="1"/>
  <c r="G938" i="1"/>
  <c r="G953" i="1"/>
  <c r="H1124" i="1"/>
  <c r="H1226" i="1"/>
  <c r="G1226" i="1"/>
  <c r="H1235" i="1"/>
  <c r="G1235" i="1"/>
  <c r="H1244" i="1"/>
  <c r="G1244" i="1"/>
  <c r="H1253" i="1"/>
  <c r="G1253" i="1"/>
  <c r="G899" i="1"/>
  <c r="G917" i="1"/>
  <c r="G935" i="1"/>
  <c r="H1109" i="1"/>
  <c r="G1109" i="1"/>
  <c r="H1146" i="1"/>
  <c r="G1146" i="1"/>
  <c r="H1157" i="1"/>
  <c r="G1157" i="1"/>
  <c r="H1161" i="1"/>
  <c r="G1161" i="1"/>
  <c r="H1217" i="1"/>
  <c r="G1217" i="1"/>
  <c r="H1390" i="1"/>
  <c r="G1390" i="1"/>
  <c r="H1462" i="1"/>
  <c r="G1462" i="1"/>
  <c r="H1497" i="1"/>
  <c r="G1497" i="1"/>
  <c r="G1132" i="1"/>
  <c r="H1143" i="1"/>
  <c r="G1143" i="1"/>
  <c r="G1150" i="1"/>
  <c r="H1259" i="1"/>
  <c r="G1259" i="1"/>
  <c r="H1268" i="1"/>
  <c r="G1268" i="1"/>
  <c r="H1277" i="1"/>
  <c r="G1277" i="1"/>
  <c r="H1286" i="1"/>
  <c r="G1286" i="1"/>
  <c r="H1295" i="1"/>
  <c r="G1295" i="1"/>
  <c r="H1304" i="1"/>
  <c r="G1304" i="1"/>
  <c r="H1313" i="1"/>
  <c r="G1313" i="1"/>
  <c r="H1322" i="1"/>
  <c r="G1322" i="1"/>
  <c r="H1341" i="1"/>
  <c r="G1341" i="1"/>
  <c r="I1568" i="1"/>
  <c r="G1094" i="1"/>
  <c r="G1097" i="1"/>
  <c r="G1100" i="1"/>
  <c r="G1103" i="1"/>
  <c r="G1106" i="1"/>
  <c r="H1113" i="1"/>
  <c r="G1119" i="1"/>
  <c r="G1129" i="1"/>
  <c r="G1154" i="1"/>
  <c r="H1158" i="1"/>
  <c r="G1158" i="1"/>
  <c r="G1172" i="1"/>
  <c r="H1176" i="1"/>
  <c r="G1176" i="1"/>
  <c r="G1184" i="1"/>
  <c r="G1202" i="1"/>
  <c r="H1443" i="1"/>
  <c r="G1443"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116" i="1"/>
  <c r="G1136" i="1"/>
  <c r="H1223" i="1"/>
  <c r="G1223" i="1"/>
  <c r="H1232" i="1"/>
  <c r="G1232" i="1"/>
  <c r="H1241" i="1"/>
  <c r="G1241" i="1"/>
  <c r="H1250" i="1"/>
  <c r="G1250" i="1"/>
  <c r="G1429" i="1"/>
  <c r="G1519" i="1"/>
  <c r="H1519" i="1"/>
  <c r="H1107" i="1"/>
  <c r="G1113" i="1"/>
  <c r="G1123" i="1"/>
  <c r="H1155" i="1"/>
  <c r="G1155" i="1"/>
  <c r="G1169" i="1"/>
  <c r="H1173" i="1"/>
  <c r="G1173" i="1"/>
  <c r="G1181" i="1"/>
  <c r="H1185" i="1"/>
  <c r="G1199" i="1"/>
  <c r="H1214" i="1"/>
  <c r="G1214" i="1"/>
  <c r="G1347" i="1"/>
  <c r="H1377" i="1"/>
  <c r="G1377" i="1"/>
  <c r="H1410" i="1"/>
  <c r="G1410" i="1"/>
  <c r="G1110" i="1"/>
  <c r="G1133" i="1"/>
  <c r="H1137" i="1"/>
  <c r="G1137" i="1"/>
  <c r="G1151" i="1"/>
  <c r="H1265" i="1"/>
  <c r="G1265" i="1"/>
  <c r="H1274" i="1"/>
  <c r="G1274" i="1"/>
  <c r="H1283" i="1"/>
  <c r="G1283" i="1"/>
  <c r="H1292" i="1"/>
  <c r="G1292" i="1"/>
  <c r="H1301" i="1"/>
  <c r="G1301" i="1"/>
  <c r="H1310" i="1"/>
  <c r="G1310" i="1"/>
  <c r="H1319" i="1"/>
  <c r="G1319" i="1"/>
  <c r="H1328" i="1"/>
  <c r="G1328" i="1"/>
  <c r="G1396" i="1"/>
  <c r="G1095" i="1"/>
  <c r="G1098" i="1"/>
  <c r="G1101" i="1"/>
  <c r="G1104" i="1"/>
  <c r="G1107" i="1"/>
  <c r="G1117" i="1"/>
  <c r="G1130" i="1"/>
  <c r="G1166" i="1"/>
  <c r="H1170" i="1"/>
  <c r="G1170" i="1"/>
  <c r="G1196" i="1"/>
  <c r="H1256" i="1"/>
  <c r="G1256" i="1"/>
  <c r="G903" i="1"/>
  <c r="G906" i="1"/>
  <c r="G909" i="1"/>
  <c r="G912" i="1"/>
  <c r="G915" i="1"/>
  <c r="G918" i="1"/>
  <c r="G921" i="1"/>
  <c r="G924" i="1"/>
  <c r="G927" i="1"/>
  <c r="G930" i="1"/>
  <c r="G933" i="1"/>
  <c r="G936" i="1"/>
  <c r="G939" i="1"/>
  <c r="G942" i="1"/>
  <c r="G945" i="1"/>
  <c r="G948" i="1"/>
  <c r="G951" i="1"/>
  <c r="G954" i="1"/>
  <c r="G957" i="1"/>
  <c r="G960" i="1"/>
  <c r="G963" i="1"/>
  <c r="G966" i="1"/>
  <c r="G969" i="1"/>
  <c r="G972" i="1"/>
  <c r="G975" i="1"/>
  <c r="G978" i="1"/>
  <c r="G981" i="1"/>
  <c r="G984" i="1"/>
  <c r="G987" i="1"/>
  <c r="G990" i="1"/>
  <c r="G993" i="1"/>
  <c r="G996" i="1"/>
  <c r="G999" i="1"/>
  <c r="G1002" i="1"/>
  <c r="G1005" i="1"/>
  <c r="G1008" i="1"/>
  <c r="G1014" i="1"/>
  <c r="G1017" i="1"/>
  <c r="G1020" i="1"/>
  <c r="G1023" i="1"/>
  <c r="G1026" i="1"/>
  <c r="G1029" i="1"/>
  <c r="G1032" i="1"/>
  <c r="G1035" i="1"/>
  <c r="G1038" i="1"/>
  <c r="G1041" i="1"/>
  <c r="G1044" i="1"/>
  <c r="G1047" i="1"/>
  <c r="G1050" i="1"/>
  <c r="G1053" i="1"/>
  <c r="G1056" i="1"/>
  <c r="G1059" i="1"/>
  <c r="G1062" i="1"/>
  <c r="G1065" i="1"/>
  <c r="G1068" i="1"/>
  <c r="G1071" i="1"/>
  <c r="G1077" i="1"/>
  <c r="G1080" i="1"/>
  <c r="G1083" i="1"/>
  <c r="G1086" i="1"/>
  <c r="G1089" i="1"/>
  <c r="G1092" i="1"/>
  <c r="G1114" i="1"/>
  <c r="G1127" i="1"/>
  <c r="H1134" i="1"/>
  <c r="G1134" i="1"/>
  <c r="G1141" i="1"/>
  <c r="G1148" i="1"/>
  <c r="H1152" i="1"/>
  <c r="G1152" i="1"/>
  <c r="H1229" i="1"/>
  <c r="G1229" i="1"/>
  <c r="H1238" i="1"/>
  <c r="G1238" i="1"/>
  <c r="H1247" i="1"/>
  <c r="G1247" i="1"/>
  <c r="G1383" i="1"/>
  <c r="H1423" i="1"/>
  <c r="G1423" i="1"/>
  <c r="G1111" i="1"/>
  <c r="G1124" i="1"/>
  <c r="G1156" i="1"/>
  <c r="G1163" i="1"/>
  <c r="H1167" i="1"/>
  <c r="G1167" i="1"/>
  <c r="G1193" i="1"/>
  <c r="G1211" i="1"/>
  <c r="H1220" i="1"/>
  <c r="G1220" i="1"/>
  <c r="G1334" i="1"/>
  <c r="H1364" i="1"/>
  <c r="G1364" i="1"/>
  <c r="H1539" i="1"/>
  <c r="G1539" i="1"/>
  <c r="G1108" i="1"/>
  <c r="G1121" i="1"/>
  <c r="G1138" i="1"/>
  <c r="G1145" i="1"/>
  <c r="H1149" i="1"/>
  <c r="G1149" i="1"/>
  <c r="H1262" i="1"/>
  <c r="G1262" i="1"/>
  <c r="H1271" i="1"/>
  <c r="G1271" i="1"/>
  <c r="H1280" i="1"/>
  <c r="G1280" i="1"/>
  <c r="H1289" i="1"/>
  <c r="G1289" i="1"/>
  <c r="H1298" i="1"/>
  <c r="G1298" i="1"/>
  <c r="H1307" i="1"/>
  <c r="G1307" i="1"/>
  <c r="H1316" i="1"/>
  <c r="G1316" i="1"/>
  <c r="H1325" i="1"/>
  <c r="G1325" i="1"/>
  <c r="H1354" i="1"/>
  <c r="G1354" i="1"/>
  <c r="G1449" i="1"/>
  <c r="G1131" i="1"/>
  <c r="H1164" i="1"/>
  <c r="G1164" i="1"/>
  <c r="G1178" i="1"/>
  <c r="G1416" i="1"/>
  <c r="I1558" i="1"/>
  <c r="H1569" i="1"/>
  <c r="G1569" i="1"/>
  <c r="H1606" i="1"/>
  <c r="G1606" i="1"/>
  <c r="I17" i="3"/>
  <c r="E300" i="4"/>
  <c r="D296" i="1" s="1"/>
  <c r="G1534" i="1"/>
  <c r="H1534" i="1"/>
  <c r="G1540" i="1"/>
  <c r="H1540" i="1"/>
  <c r="J1580" i="1"/>
  <c r="G1580" i="1"/>
  <c r="I1580" i="1" s="1"/>
  <c r="I18" i="3"/>
  <c r="E299" i="4"/>
  <c r="G1331" i="1"/>
  <c r="G1344" i="1"/>
  <c r="G1357" i="1"/>
  <c r="G1367" i="1"/>
  <c r="G1380" i="1"/>
  <c r="G1393" i="1"/>
  <c r="G1413" i="1"/>
  <c r="H1554" i="1"/>
  <c r="G1554" i="1"/>
  <c r="I1573" i="1"/>
  <c r="G1685" i="1"/>
  <c r="H1685" i="1"/>
  <c r="G1456" i="1"/>
  <c r="G1483" i="1"/>
  <c r="G1494" i="1"/>
  <c r="G1515" i="1"/>
  <c r="J1540" i="1"/>
  <c r="H1562" i="1"/>
  <c r="G1562" i="1"/>
  <c r="J1574" i="1"/>
  <c r="H1574" i="1"/>
  <c r="G1574" i="1"/>
  <c r="I1574" i="1" s="1"/>
  <c r="G1338" i="1"/>
  <c r="G1351" i="1"/>
  <c r="G1361" i="1"/>
  <c r="G1374" i="1"/>
  <c r="G1387" i="1"/>
  <c r="G1407" i="1"/>
  <c r="G1420" i="1"/>
  <c r="G1440" i="1"/>
  <c r="G1453" i="1"/>
  <c r="G1476" i="1"/>
  <c r="G1498" i="1"/>
  <c r="G1516" i="1"/>
  <c r="H1516" i="1"/>
  <c r="H1525" i="1"/>
  <c r="G1530" i="1"/>
  <c r="G1597" i="1"/>
  <c r="H1597" i="1"/>
  <c r="H1646" i="1"/>
  <c r="G1646" i="1"/>
  <c r="G1335" i="1"/>
  <c r="G1348" i="1"/>
  <c r="G1358" i="1"/>
  <c r="G1371" i="1"/>
  <c r="G1384" i="1"/>
  <c r="G1404" i="1"/>
  <c r="G1417" i="1"/>
  <c r="G1437" i="1"/>
  <c r="G1450" i="1"/>
  <c r="G1473" i="1"/>
  <c r="G1480" i="1"/>
  <c r="G1491" i="1"/>
  <c r="I1541" i="1"/>
  <c r="I1563" i="1"/>
  <c r="G1332" i="1"/>
  <c r="G1345" i="1"/>
  <c r="G1355" i="1"/>
  <c r="G1368" i="1"/>
  <c r="G1381" i="1"/>
  <c r="G1391" i="1"/>
  <c r="G1401" i="1"/>
  <c r="G1414" i="1"/>
  <c r="G1434" i="1"/>
  <c r="G1447" i="1"/>
  <c r="G1470" i="1"/>
  <c r="G1495" i="1"/>
  <c r="G1521" i="1"/>
  <c r="I1548" i="1"/>
  <c r="J1564" i="1"/>
  <c r="H1564" i="1"/>
  <c r="G1564" i="1"/>
  <c r="I1564" i="1" s="1"/>
  <c r="I1578" i="1"/>
  <c r="G1182" i="1"/>
  <c r="G1185" i="1"/>
  <c r="G1188" i="1"/>
  <c r="G1191" i="1"/>
  <c r="G1194" i="1"/>
  <c r="G1197" i="1"/>
  <c r="G1200" i="1"/>
  <c r="G1203" i="1"/>
  <c r="G1206" i="1"/>
  <c r="G1209" i="1"/>
  <c r="G1212" i="1"/>
  <c r="G1215" i="1"/>
  <c r="G1218" i="1"/>
  <c r="G1221"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G1305" i="1"/>
  <c r="G1308" i="1"/>
  <c r="G1311" i="1"/>
  <c r="G1314" i="1"/>
  <c r="G1317" i="1"/>
  <c r="G1320" i="1"/>
  <c r="G1323" i="1"/>
  <c r="G1326" i="1"/>
  <c r="G1329" i="1"/>
  <c r="G1342" i="1"/>
  <c r="G1352" i="1"/>
  <c r="G1365" i="1"/>
  <c r="G1378" i="1"/>
  <c r="G1388" i="1"/>
  <c r="G1411" i="1"/>
  <c r="G1431" i="1"/>
  <c r="G1444" i="1"/>
  <c r="G1467" i="1"/>
  <c r="G1477" i="1"/>
  <c r="G1488" i="1"/>
  <c r="G1503" i="1"/>
  <c r="H1507" i="1"/>
  <c r="G1512" i="1"/>
  <c r="H1527" i="1"/>
  <c r="G1527" i="1"/>
  <c r="H1549" i="1"/>
  <c r="G1549" i="1"/>
  <c r="J1549" i="1"/>
  <c r="G1339" i="1"/>
  <c r="G1349" i="1"/>
  <c r="G1362" i="1"/>
  <c r="G1375" i="1"/>
  <c r="G1385" i="1"/>
  <c r="G1398" i="1"/>
  <c r="G1408" i="1"/>
  <c r="G1441" i="1"/>
  <c r="G1464" i="1"/>
  <c r="G1492" i="1"/>
  <c r="J1560" i="1"/>
  <c r="H1560" i="1"/>
  <c r="G1560" i="1"/>
  <c r="G1637" i="1"/>
  <c r="H1637" i="1"/>
  <c r="G1336" i="1"/>
  <c r="G1346" i="1"/>
  <c r="G1359" i="1"/>
  <c r="G1372" i="1"/>
  <c r="G1382" i="1"/>
  <c r="G1395" i="1"/>
  <c r="G1405" i="1"/>
  <c r="G1428" i="1"/>
  <c r="G1438" i="1"/>
  <c r="G1461" i="1"/>
  <c r="G1474" i="1"/>
  <c r="G1485" i="1"/>
  <c r="H1522" i="1"/>
  <c r="H1545" i="1"/>
  <c r="G1545" i="1"/>
  <c r="I1545" i="1" s="1"/>
  <c r="J1557" i="1"/>
  <c r="H1557" i="1"/>
  <c r="G1557" i="1"/>
  <c r="I1557" i="1" s="1"/>
  <c r="G1333" i="1"/>
  <c r="G1369" i="1"/>
  <c r="G1402" i="1"/>
  <c r="G1435" i="1"/>
  <c r="G1471" i="1"/>
  <c r="G1489" i="1"/>
  <c r="H1504" i="1"/>
  <c r="G1518" i="1"/>
  <c r="J1545" i="1"/>
  <c r="G1502" i="1"/>
  <c r="G1520" i="1"/>
  <c r="G1538" i="1"/>
  <c r="H1552" i="1"/>
  <c r="I1552" i="1" s="1"/>
  <c r="H1561" i="1"/>
  <c r="I1561" i="1" s="1"/>
  <c r="H1568" i="1"/>
  <c r="H1573" i="1"/>
  <c r="J1575" i="1"/>
  <c r="D308" i="4"/>
  <c r="E69" i="5"/>
  <c r="J1547" i="1"/>
  <c r="F263" i="4"/>
  <c r="D262" i="4"/>
  <c r="E308" i="4"/>
  <c r="H1502" i="1"/>
  <c r="G1517" i="1"/>
  <c r="H1520" i="1"/>
  <c r="G1535" i="1"/>
  <c r="H1548" i="1"/>
  <c r="H1555" i="1"/>
  <c r="H1589" i="1"/>
  <c r="H1629" i="1"/>
  <c r="H1677" i="1"/>
  <c r="D134" i="4"/>
  <c r="F135" i="4"/>
  <c r="F194" i="4"/>
  <c r="G345" i="9"/>
  <c r="E345" i="9" s="1"/>
  <c r="H33" i="3"/>
  <c r="G1514" i="1"/>
  <c r="G1532" i="1"/>
  <c r="G1546" i="1"/>
  <c r="H1567" i="1"/>
  <c r="H1581" i="1"/>
  <c r="G1590" i="1"/>
  <c r="H1625" i="1"/>
  <c r="G1630" i="1"/>
  <c r="H1669" i="1"/>
  <c r="G1678" i="1"/>
  <c r="F8" i="4"/>
  <c r="D7" i="4"/>
  <c r="F466" i="4"/>
  <c r="F91" i="4"/>
  <c r="D82" i="4"/>
  <c r="G1511" i="1"/>
  <c r="H1514" i="1"/>
  <c r="G1529" i="1"/>
  <c r="H1532" i="1"/>
  <c r="G1542" i="1"/>
  <c r="I1542" i="1" s="1"/>
  <c r="H1546" i="1"/>
  <c r="J1548" i="1"/>
  <c r="H1563" i="1"/>
  <c r="G1567" i="1"/>
  <c r="G1572" i="1"/>
  <c r="I1572" i="1" s="1"/>
  <c r="H1661" i="1"/>
  <c r="D230" i="4"/>
  <c r="G1508" i="1"/>
  <c r="G1526" i="1"/>
  <c r="H1553" i="1"/>
  <c r="I1553" i="1" s="1"/>
  <c r="H1556" i="1"/>
  <c r="I1556" i="1" s="1"/>
  <c r="J1567" i="1"/>
  <c r="H1577" i="1"/>
  <c r="I1577" i="1" s="1"/>
  <c r="H1613" i="1"/>
  <c r="H1653" i="1"/>
  <c r="G1662" i="1"/>
  <c r="F50" i="4"/>
  <c r="D49" i="4"/>
  <c r="F140" i="4"/>
  <c r="F178" i="4"/>
  <c r="D221" i="4"/>
  <c r="F222" i="4"/>
  <c r="F321" i="4"/>
  <c r="E418" i="4"/>
  <c r="D413" i="1" s="1"/>
  <c r="G1505" i="1"/>
  <c r="H1508" i="1"/>
  <c r="G1523" i="1"/>
  <c r="H1526" i="1"/>
  <c r="J1542" i="1"/>
  <c r="J1563" i="1"/>
  <c r="H1580" i="1"/>
  <c r="H1605" i="1"/>
  <c r="H1645" i="1"/>
  <c r="D7" i="5"/>
  <c r="H337" i="9"/>
  <c r="E176" i="5"/>
  <c r="D153" i="4"/>
  <c r="F203" i="4"/>
  <c r="F274" i="4"/>
  <c r="D361" i="4"/>
  <c r="D522" i="4"/>
  <c r="D135" i="5"/>
  <c r="D218" i="5"/>
  <c r="D254" i="5"/>
  <c r="F115" i="6"/>
  <c r="D114" i="6"/>
  <c r="D44" i="8"/>
  <c r="B269" i="9"/>
  <c r="D597" i="4"/>
  <c r="D647" i="4"/>
  <c r="B259" i="9"/>
  <c r="B273" i="9"/>
  <c r="D584" i="4"/>
  <c r="E597" i="4"/>
  <c r="D591" i="1" s="1"/>
  <c r="E337" i="9"/>
  <c r="B337" i="9" s="1"/>
  <c r="F314" i="4"/>
  <c r="F322" i="4"/>
  <c r="F467" i="4"/>
  <c r="D571" i="4"/>
  <c r="F70" i="5"/>
  <c r="D88" i="5"/>
  <c r="D5" i="6"/>
  <c r="F536" i="4"/>
  <c r="F630" i="4"/>
  <c r="F8" i="5"/>
  <c r="F202" i="5"/>
  <c r="D164" i="4"/>
  <c r="D491" i="4"/>
  <c r="E156" i="9"/>
  <c r="B156" i="9" s="1"/>
  <c r="G313" i="9"/>
  <c r="E313" i="9" s="1"/>
  <c r="B313" i="9" s="1"/>
  <c r="B281" i="9"/>
  <c r="F130" i="6"/>
  <c r="D129" i="6"/>
  <c r="F607" i="4"/>
  <c r="F89" i="5"/>
  <c r="F196" i="5"/>
  <c r="G336" i="9"/>
  <c r="E336" i="9" s="1"/>
  <c r="B336" i="9" s="1"/>
  <c r="D51" i="8"/>
  <c r="C1627" i="1" s="1"/>
  <c r="G314" i="9"/>
  <c r="G315" i="9"/>
  <c r="F177" i="5"/>
  <c r="B247" i="9"/>
  <c r="B261" i="9"/>
  <c r="H315" i="9"/>
  <c r="H314" i="9"/>
  <c r="E35" i="6"/>
  <c r="B233" i="9"/>
  <c r="B286" i="9"/>
  <c r="B262" i="9"/>
  <c r="B283"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F228" i="9" l="1"/>
  <c r="B228" i="9" s="1"/>
  <c r="F164" i="4"/>
  <c r="C160" i="1"/>
  <c r="F114" i="6"/>
  <c r="H30" i="3"/>
  <c r="C1509" i="1"/>
  <c r="E535" i="4"/>
  <c r="I1549" i="1"/>
  <c r="I1569" i="1"/>
  <c r="I24" i="3"/>
  <c r="E175" i="5"/>
  <c r="D1179" i="1" s="1"/>
  <c r="D1180" i="1"/>
  <c r="H22" i="3"/>
  <c r="F7" i="5"/>
  <c r="C1012" i="1"/>
  <c r="E417" i="4"/>
  <c r="D412" i="1" s="1"/>
  <c r="D303" i="1"/>
  <c r="F491" i="4"/>
  <c r="C485" i="1"/>
  <c r="D250" i="5"/>
  <c r="F254" i="5"/>
  <c r="C1258" i="1"/>
  <c r="F221" i="4"/>
  <c r="C217" i="1"/>
  <c r="F262" i="4"/>
  <c r="C258" i="1"/>
  <c r="E179" i="9"/>
  <c r="B179" i="9" s="1"/>
  <c r="I28" i="3"/>
  <c r="D1430" i="1"/>
  <c r="F584" i="4"/>
  <c r="C578" i="1"/>
  <c r="G338" i="9"/>
  <c r="E338" i="9" s="1"/>
  <c r="B338" i="9" s="1"/>
  <c r="D176" i="5"/>
  <c r="F218" i="5"/>
  <c r="C1222" i="1"/>
  <c r="F134" i="4"/>
  <c r="C130" i="1"/>
  <c r="B345" i="9"/>
  <c r="E344" i="9"/>
  <c r="I10" i="3" s="1"/>
  <c r="F135" i="5"/>
  <c r="C1140" i="1"/>
  <c r="I1540" i="1"/>
  <c r="F129" i="6"/>
  <c r="C1524" i="1"/>
  <c r="F522" i="4"/>
  <c r="C516" i="1"/>
  <c r="F49" i="4"/>
  <c r="C45" i="1"/>
  <c r="I23" i="3"/>
  <c r="D1074" i="1"/>
  <c r="H623" i="1"/>
  <c r="G623" i="1"/>
  <c r="G347" i="9"/>
  <c r="E347" i="9" s="1"/>
  <c r="H27" i="3"/>
  <c r="D141" i="6"/>
  <c r="F5" i="6"/>
  <c r="C1400" i="1"/>
  <c r="F647" i="4"/>
  <c r="C641" i="1"/>
  <c r="D360" i="4"/>
  <c r="F361" i="4"/>
  <c r="C356" i="1"/>
  <c r="F230" i="4"/>
  <c r="C226" i="1"/>
  <c r="F82" i="4"/>
  <c r="C78" i="1"/>
  <c r="D535" i="4"/>
  <c r="H1627" i="1"/>
  <c r="G1627" i="1"/>
  <c r="F88" i="5"/>
  <c r="C1093" i="1"/>
  <c r="F597" i="4"/>
  <c r="C591" i="1"/>
  <c r="F308" i="4"/>
  <c r="D417" i="4"/>
  <c r="C303" i="1"/>
  <c r="D69" i="5"/>
  <c r="B207" i="9"/>
  <c r="H19" i="9"/>
  <c r="E19" i="9" s="1"/>
  <c r="B19" i="9" s="1"/>
  <c r="D45" i="8"/>
  <c r="E315" i="9"/>
  <c r="B315" i="9" s="1"/>
  <c r="F571" i="4"/>
  <c r="C565" i="1"/>
  <c r="H24" i="9"/>
  <c r="G24" i="9"/>
  <c r="D152" i="4"/>
  <c r="F153" i="4"/>
  <c r="C149" i="1"/>
  <c r="I1567" i="1"/>
  <c r="D430" i="4"/>
  <c r="I1560" i="1"/>
  <c r="E423" i="4"/>
  <c r="D295" i="1"/>
  <c r="E301" i="4"/>
  <c r="D297" i="1" s="1"/>
  <c r="E422" i="4"/>
  <c r="E314" i="9"/>
  <c r="B314" i="9" s="1"/>
  <c r="C1620" i="1"/>
  <c r="I39" i="3"/>
  <c r="E141" i="6"/>
  <c r="F7" i="4"/>
  <c r="D6" i="4"/>
  <c r="C3" i="1"/>
  <c r="E6" i="5"/>
  <c r="E24" i="9" l="1"/>
  <c r="G3" i="1"/>
  <c r="H3" i="1"/>
  <c r="G516" i="1"/>
  <c r="H516" i="1"/>
  <c r="E425" i="4"/>
  <c r="D420" i="1" s="1"/>
  <c r="E644" i="4"/>
  <c r="D418" i="1"/>
  <c r="H20" i="9"/>
  <c r="H25" i="3"/>
  <c r="F250" i="5"/>
  <c r="C1254" i="1"/>
  <c r="H1222" i="1"/>
  <c r="G1222" i="1"/>
  <c r="H578" i="1"/>
  <c r="G578" i="1"/>
  <c r="G78" i="1"/>
  <c r="H78" i="1"/>
  <c r="E640" i="4"/>
  <c r="D634" i="1" s="1"/>
  <c r="D529" i="1"/>
  <c r="E639" i="4"/>
  <c r="D633" i="1" s="1"/>
  <c r="B347" i="9"/>
  <c r="E346" i="9"/>
  <c r="H1140" i="1"/>
  <c r="G1140" i="1"/>
  <c r="H1430" i="1"/>
  <c r="G1430" i="1"/>
  <c r="H1509" i="1"/>
  <c r="G1509" i="1"/>
  <c r="H485" i="1"/>
  <c r="G485" i="1"/>
  <c r="G1093" i="1"/>
  <c r="H1093" i="1"/>
  <c r="I40" i="3"/>
  <c r="C1621" i="1"/>
  <c r="G342" i="9"/>
  <c r="E342" i="9" s="1"/>
  <c r="H1524" i="1"/>
  <c r="G1524" i="1"/>
  <c r="F430" i="4"/>
  <c r="D639" i="4"/>
  <c r="C424" i="1"/>
  <c r="D640" i="4"/>
  <c r="F535" i="4"/>
  <c r="C529" i="1"/>
  <c r="H23" i="3"/>
  <c r="F69" i="5"/>
  <c r="C1074" i="1"/>
  <c r="G303" i="1"/>
  <c r="H303" i="1"/>
  <c r="G343" i="9"/>
  <c r="E343" i="9" s="1"/>
  <c r="B343" i="9" s="1"/>
  <c r="F417" i="4"/>
  <c r="C412" i="1"/>
  <c r="H1012" i="1"/>
  <c r="G1012" i="1"/>
  <c r="H299" i="9"/>
  <c r="D1011" i="1"/>
  <c r="D175" i="5"/>
  <c r="F176" i="5"/>
  <c r="H24" i="3"/>
  <c r="C1180" i="1"/>
  <c r="I31" i="3"/>
  <c r="D1536" i="1"/>
  <c r="H1620" i="1"/>
  <c r="G1620" i="1"/>
  <c r="B24" i="9"/>
  <c r="H356" i="1"/>
  <c r="G356" i="1"/>
  <c r="G258" i="1"/>
  <c r="H258" i="1"/>
  <c r="H160" i="1"/>
  <c r="G160" i="1"/>
  <c r="H641" i="1"/>
  <c r="G641" i="1"/>
  <c r="H1258" i="1"/>
  <c r="G1258" i="1"/>
  <c r="H226" i="1"/>
  <c r="G226" i="1"/>
  <c r="D299" i="4"/>
  <c r="F152" i="4"/>
  <c r="H18" i="3"/>
  <c r="C148" i="1"/>
  <c r="K1480" i="9"/>
  <c r="G591" i="1"/>
  <c r="H591" i="1"/>
  <c r="H130" i="1"/>
  <c r="G130" i="1"/>
  <c r="H9" i="3"/>
  <c r="H1400" i="1"/>
  <c r="G1400" i="1"/>
  <c r="F6" i="4"/>
  <c r="D422" i="4"/>
  <c r="D300" i="4"/>
  <c r="H17" i="3"/>
  <c r="C2" i="1"/>
  <c r="F141" i="6"/>
  <c r="H31" i="3"/>
  <c r="C1536" i="1"/>
  <c r="H149" i="1"/>
  <c r="G149" i="1"/>
  <c r="E424" i="4"/>
  <c r="D419" i="1" s="1"/>
  <c r="E643" i="4"/>
  <c r="D417" i="1"/>
  <c r="H565" i="1"/>
  <c r="G565" i="1"/>
  <c r="F360" i="4"/>
  <c r="D418" i="4"/>
  <c r="C355" i="1"/>
  <c r="G45" i="1"/>
  <c r="H45" i="1"/>
  <c r="H217" i="1"/>
  <c r="G217" i="1"/>
  <c r="D6" i="5"/>
  <c r="H1254" i="1" l="1"/>
  <c r="G1254" i="1"/>
  <c r="H1180" i="1"/>
  <c r="G1180" i="1"/>
  <c r="F422" i="4"/>
  <c r="D643" i="4"/>
  <c r="C417" i="1"/>
  <c r="F300" i="4"/>
  <c r="C296" i="1"/>
  <c r="F175" i="5"/>
  <c r="C1179" i="1"/>
  <c r="H529" i="1"/>
  <c r="G529" i="1"/>
  <c r="H1074" i="1"/>
  <c r="G1074" i="1"/>
  <c r="E646" i="4"/>
  <c r="D638" i="1"/>
  <c r="H2" i="1"/>
  <c r="G2" i="1"/>
  <c r="G1621" i="1"/>
  <c r="H1621" i="1"/>
  <c r="H11" i="3"/>
  <c r="H424" i="1"/>
  <c r="G424" i="1"/>
  <c r="E341" i="9"/>
  <c r="B342" i="9"/>
  <c r="K3" i="9"/>
  <c r="I9" i="3"/>
  <c r="H1536" i="1"/>
  <c r="G1536" i="1"/>
  <c r="H412" i="1"/>
  <c r="G412" i="1"/>
  <c r="F639" i="4"/>
  <c r="C633" i="1"/>
  <c r="G306" i="9"/>
  <c r="E306" i="9" s="1"/>
  <c r="B306" i="9" s="1"/>
  <c r="F6" i="5"/>
  <c r="G299" i="9"/>
  <c r="E299" i="9" s="1"/>
  <c r="C1011" i="1"/>
  <c r="F418" i="4"/>
  <c r="C413" i="1"/>
  <c r="H148" i="1"/>
  <c r="G148" i="1"/>
  <c r="E645" i="4"/>
  <c r="D637" i="1"/>
  <c r="D301" i="4"/>
  <c r="F299" i="4"/>
  <c r="D423" i="4"/>
  <c r="D424" i="4" s="1"/>
  <c r="C295" i="1"/>
  <c r="F640" i="4"/>
  <c r="C634" i="1"/>
  <c r="H355" i="1"/>
  <c r="G355" i="1"/>
  <c r="F424" i="4" l="1"/>
  <c r="C419" i="1"/>
  <c r="N3" i="9"/>
  <c r="I11" i="3"/>
  <c r="H1179" i="1"/>
  <c r="G1179" i="1"/>
  <c r="G633" i="1"/>
  <c r="H633" i="1"/>
  <c r="G417" i="1"/>
  <c r="H417" i="1"/>
  <c r="H296" i="1"/>
  <c r="G296" i="1"/>
  <c r="F643" i="4"/>
  <c r="C637" i="1"/>
  <c r="H634" i="1"/>
  <c r="G634" i="1"/>
  <c r="H8" i="3"/>
  <c r="H1011" i="1"/>
  <c r="G1011" i="1"/>
  <c r="F301" i="4"/>
  <c r="C297" i="1"/>
  <c r="E650" i="4"/>
  <c r="D640" i="1"/>
  <c r="B299" i="9"/>
  <c r="H413" i="1"/>
  <c r="G413" i="1"/>
  <c r="H295" i="1"/>
  <c r="G295" i="1"/>
  <c r="E649" i="4"/>
  <c r="D639" i="1"/>
  <c r="D425" i="4"/>
  <c r="D644" i="4"/>
  <c r="F423" i="4"/>
  <c r="C418" i="1"/>
  <c r="G20" i="9"/>
  <c r="E20" i="9" s="1"/>
  <c r="B20" i="9" s="1"/>
  <c r="G297" i="1" l="1"/>
  <c r="H297" i="1"/>
  <c r="M3" i="9"/>
  <c r="F425" i="4"/>
  <c r="C420" i="1"/>
  <c r="I19" i="3"/>
  <c r="D643" i="1"/>
  <c r="H637" i="1"/>
  <c r="G637" i="1"/>
  <c r="H419" i="1"/>
  <c r="G419" i="1"/>
  <c r="I20" i="3"/>
  <c r="D644" i="1"/>
  <c r="D646" i="4"/>
  <c r="F644" i="4"/>
  <c r="C638" i="1"/>
  <c r="H418" i="1"/>
  <c r="G418" i="1"/>
  <c r="D645" i="4"/>
  <c r="D650" i="4" l="1"/>
  <c r="F646" i="4"/>
  <c r="C640" i="1"/>
  <c r="F645" i="4"/>
  <c r="D649" i="4"/>
  <c r="C639" i="1"/>
  <c r="G297" i="9"/>
  <c r="E297" i="9" s="1"/>
  <c r="B297" i="9" s="1"/>
  <c r="G420" i="1"/>
  <c r="H420" i="1"/>
  <c r="H638" i="1"/>
  <c r="G638" i="1"/>
  <c r="H333" i="9"/>
  <c r="G333" i="9"/>
  <c r="H19" i="3" l="1"/>
  <c r="F649" i="4"/>
  <c r="C643" i="1"/>
  <c r="G639" i="1"/>
  <c r="H639" i="1"/>
  <c r="H7" i="3"/>
  <c r="H640" i="1"/>
  <c r="G640" i="1"/>
  <c r="E333" i="9"/>
  <c r="F650" i="4"/>
  <c r="H20" i="3"/>
  <c r="C644" i="1"/>
  <c r="J3" i="9" l="1"/>
  <c r="H644" i="1"/>
  <c r="G644" i="1"/>
  <c r="B333" i="9"/>
  <c r="E298" i="9"/>
  <c r="I8" i="3" s="1"/>
  <c r="H643" i="1"/>
  <c r="G643" i="1"/>
  <c r="L293" i="9" l="1"/>
  <c r="F293" i="9" s="1"/>
  <c r="H295" i="9"/>
  <c r="G295" i="9"/>
  <c r="E295" i="9" s="1"/>
  <c r="H18" i="9"/>
  <c r="G18" i="9"/>
  <c r="J9" i="9"/>
  <c r="K9" i="9"/>
  <c r="J7" i="9"/>
  <c r="J5" i="9"/>
  <c r="L16" i="9"/>
  <c r="M16" i="9"/>
  <c r="I12" i="9"/>
  <c r="J10" i="9"/>
  <c r="H17" i="9"/>
  <c r="K10" i="9"/>
  <c r="I5" i="9"/>
  <c r="M15" i="9"/>
  <c r="I6" i="9"/>
  <c r="J6" i="9"/>
  <c r="K6" i="9"/>
  <c r="G22" i="9"/>
  <c r="E22" i="9" s="1"/>
  <c r="B22" i="9" s="1"/>
  <c r="K12" i="9"/>
  <c r="J8" i="9"/>
  <c r="I13" i="9"/>
  <c r="G17" i="9"/>
  <c r="K8" i="9"/>
  <c r="I11" i="9"/>
  <c r="J11" i="9"/>
  <c r="H22" i="9"/>
  <c r="H15" i="9"/>
  <c r="K5" i="9"/>
  <c r="L15" i="9"/>
  <c r="F15" i="9" s="1"/>
  <c r="I17" i="9"/>
  <c r="K11" i="9"/>
  <c r="J13" i="9"/>
  <c r="K13" i="9"/>
  <c r="G16" i="9"/>
  <c r="K7" i="9"/>
  <c r="G21" i="9"/>
  <c r="H21" i="9"/>
  <c r="I8" i="9"/>
  <c r="J17" i="9"/>
  <c r="I9" i="9"/>
  <c r="J12" i="9"/>
  <c r="I7" i="9"/>
  <c r="H16" i="9"/>
  <c r="G15" i="9"/>
  <c r="E15" i="9" s="1"/>
  <c r="E9" i="9" l="1"/>
  <c r="B9" i="9" s="1"/>
  <c r="E13" i="9"/>
  <c r="B13" i="9" s="1"/>
  <c r="E12" i="9"/>
  <c r="B12" i="9" s="1"/>
  <c r="E18" i="9"/>
  <c r="B18" i="9" s="1"/>
  <c r="F16" i="9"/>
  <c r="E7" i="9"/>
  <c r="B7" i="9" s="1"/>
  <c r="E6" i="9"/>
  <c r="B6" i="9" s="1"/>
  <c r="F14" i="9"/>
  <c r="E5" i="9"/>
  <c r="B15" i="9"/>
  <c r="B295" i="9"/>
  <c r="E23" i="9"/>
  <c r="I7" i="3" s="1"/>
  <c r="E8" i="9"/>
  <c r="B8" i="9" s="1"/>
  <c r="E11" i="9"/>
  <c r="B11" i="9" s="1"/>
  <c r="E21" i="9"/>
  <c r="B21" i="9" s="1"/>
  <c r="E16" i="9"/>
  <c r="E17" i="9"/>
  <c r="B17" i="9" s="1"/>
  <c r="E10" i="9"/>
  <c r="B10" i="9" s="1"/>
  <c r="B293" i="9"/>
  <c r="F23" i="9"/>
  <c r="B16" i="9" l="1"/>
  <c r="E14" i="9"/>
  <c r="I13" i="3" s="1"/>
  <c r="B5" i="9"/>
  <c r="E4" i="9"/>
  <c r="F3" i="9"/>
  <c r="E3" i="9" l="1"/>
</calcChain>
</file>

<file path=xl/sharedStrings.xml><?xml version="1.0" encoding="utf-8"?>
<sst xmlns="http://schemas.openxmlformats.org/spreadsheetml/2006/main" count="4724" uniqueCount="3656">
  <si>
    <t>Obveznik:</t>
  </si>
  <si>
    <t>48103 - DRŽAVNA ERGELA ĐAKOVO I LIPIK</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</si>
  <si>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</si>
  <si>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</si>
  <si>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</si>
  <si>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</si>
  <si>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</si>
  <si>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</si>
  <si>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</si>
  <si>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</si>
  <si>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</si>
  <si>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</si>
  <si>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</si>
  <si>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</si>
  <si>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</si>
  <si>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</si>
  <si>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</si>
  <si>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</si>
  <si>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</si>
  <si>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</si>
  <si>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</si>
  <si>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</si>
  <si>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</si>
  <si>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</si>
  <si>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</si>
  <si>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</si>
  <si>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</si>
  <si>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</si>
  <si>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</si>
  <si>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</si>
  <si>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</si>
  <si>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</si>
  <si>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</si>
  <si>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</si>
  <si>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</si>
  <si>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</si>
  <si>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</si>
  <si>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</si>
  <si>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</si>
  <si>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</si>
  <si>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</si>
  <si>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</si>
  <si>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</si>
  <si>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</si>
  <si>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</si>
  <si>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</si>
  <si>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</si>
  <si>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</si>
  <si>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</si>
  <si>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</si>
  <si>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</si>
  <si>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</si>
  <si>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</si>
  <si>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</si>
  <si>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</si>
  <si>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</si>
  <si>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</si>
  <si>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</si>
  <si>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</si>
  <si>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</si>
  <si>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</si>
  <si>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</si>
  <si>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</si>
  <si>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</si>
  <si>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</si>
  <si>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</si>
  <si>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</si>
  <si>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</si>
  <si>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</si>
  <si>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</si>
  <si>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</si>
  <si>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</si>
  <si>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</si>
  <si>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</si>
  <si>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</si>
  <si>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</si>
  <si>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</si>
  <si>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</si>
  <si>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</si>
  <si>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</si>
  <si>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</si>
  <si>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</si>
  <si>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</si>
  <si>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</si>
  <si>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</si>
  <si>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</si>
  <si>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</si>
  <si>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</si>
  <si>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</si>
  <si>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</si>
  <si>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</si>
  <si>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</si>
  <si>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</si>
  <si>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</si>
  <si>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</si>
  <si>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</si>
  <si>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</si>
  <si>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</si>
  <si>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</si>
  <si>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</si>
  <si>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</si>
  <si>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</si>
  <si>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</si>
  <si>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</si>
  <si>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</si>
  <si>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</si>
  <si>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</si>
  <si>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</si>
  <si>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</si>
  <si>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</si>
  <si>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</si>
  <si>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</si>
  <si>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</si>
  <si>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</si>
  <si>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</si>
  <si>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</si>
  <si>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</si>
  <si>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</si>
  <si>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</si>
  <si>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</si>
  <si>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</si>
  <si>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</si>
  <si>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</si>
  <si>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</si>
  <si>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</si>
  <si>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</si>
  <si>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</si>
  <si>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</si>
  <si>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</si>
  <si>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</si>
  <si>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</si>
  <si>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</si>
  <si>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</si>
  <si>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</si>
  <si>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</si>
  <si>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</si>
  <si>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</si>
  <si>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</si>
  <si>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</si>
  <si>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</si>
  <si>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</si>
  <si>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</si>
  <si>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</si>
  <si>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</si>
  <si>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</si>
  <si>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</si>
  <si>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</si>
  <si>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</si>
  <si>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</si>
  <si>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</si>
  <si>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</si>
  <si>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</si>
  <si>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</si>
  <si>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</si>
  <si>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</si>
  <si>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</si>
  <si>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</si>
  <si>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</si>
  <si>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</si>
  <si>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</si>
  <si>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</si>
  <si>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</si>
  <si>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</si>
  <si>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</si>
  <si>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</si>
  <si>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</si>
  <si>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</si>
  <si>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</si>
  <si>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</si>
  <si>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</si>
  <si>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</si>
  <si>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</si>
  <si>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</si>
  <si>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</si>
  <si>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</si>
  <si>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</si>
  <si>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</si>
  <si>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</si>
  <si>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</si>
  <si>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</si>
  <si>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</si>
  <si>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</si>
  <si>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</si>
  <si>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</si>
  <si>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</si>
  <si>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</si>
  <si>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</si>
  <si>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</si>
  <si>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</si>
  <si>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</si>
  <si>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</si>
  <si>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</si>
  <si>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</si>
  <si>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</si>
  <si>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</si>
  <si>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</si>
  <si>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</si>
  <si>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</si>
  <si>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</si>
  <si>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</si>
  <si>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</si>
  <si>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</si>
  <si>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</si>
  <si>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</si>
  <si>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</si>
  <si>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</si>
  <si>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</si>
  <si>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</si>
  <si>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</si>
  <si>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</si>
  <si>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</si>
  <si>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</si>
  <si>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</si>
  <si>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</si>
  <si>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</si>
  <si>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</si>
  <si>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</si>
  <si>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</si>
  <si>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</si>
  <si>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</si>
  <si>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</si>
  <si>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</si>
  <si>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</si>
  <si>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</si>
  <si>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</si>
  <si>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</si>
  <si>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</si>
  <si>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</si>
  <si>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</si>
  <si>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</si>
  <si>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</si>
  <si>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</si>
  <si>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</si>
  <si>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</si>
  <si>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</si>
  <si>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</si>
  <si>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</si>
  <si>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</si>
  <si>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</si>
  <si>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</si>
  <si>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</si>
  <si>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</si>
  <si>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</si>
  <si>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</si>
  <si>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</si>
  <si>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</si>
  <si>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</si>
  <si>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</si>
  <si>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</si>
  <si>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</si>
  <si>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</si>
  <si>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</si>
  <si>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</si>
  <si>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</si>
  <si>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</si>
  <si>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</si>
  <si>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</si>
  <si>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</si>
  <si>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</si>
  <si>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</si>
  <si>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</si>
  <si>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</si>
  <si>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</si>
  <si>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</si>
  <si>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</si>
  <si>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</si>
  <si>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</si>
  <si>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</si>
  <si>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</si>
  <si>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</si>
  <si>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</si>
  <si>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</si>
  <si>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</si>
  <si>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</si>
  <si>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</si>
  <si>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</si>
  <si>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</si>
  <si>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</si>
  <si>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</si>
  <si>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</si>
  <si>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</si>
  <si>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</si>
  <si>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</si>
  <si>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</si>
  <si>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</si>
  <si>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</si>
  <si>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</si>
  <si>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</si>
  <si>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</si>
  <si>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</si>
  <si>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</si>
  <si>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</si>
  <si>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</si>
  <si>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</si>
  <si>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</si>
  <si>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</si>
  <si>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</si>
  <si>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</si>
  <si>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</si>
  <si>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</si>
  <si>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</si>
  <si>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</si>
  <si>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</si>
  <si>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</si>
  <si>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</si>
  <si>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</si>
  <si>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</si>
  <si>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</si>
  <si>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</si>
  <si>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</si>
  <si>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</si>
  <si>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</si>
  <si>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</si>
  <si>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</si>
  <si>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</si>
  <si>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</si>
  <si>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</si>
  <si>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</si>
  <si>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</si>
  <si>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</si>
  <si>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</si>
  <si>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</si>
  <si>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</si>
  <si>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</si>
  <si>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</si>
  <si>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</si>
  <si>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</si>
  <si>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</si>
  <si>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</si>
  <si>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</si>
  <si>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</si>
  <si>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</si>
  <si>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</si>
  <si>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</si>
  <si>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</si>
  <si>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</si>
  <si>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</si>
  <si>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</si>
  <si>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</si>
  <si>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</si>
  <si>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</si>
  <si>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</si>
  <si>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</si>
  <si>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</si>
  <si>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</si>
  <si>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</si>
  <si>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</si>
  <si>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</si>
  <si>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</si>
  <si>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</si>
  <si>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</si>
  <si>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</si>
  <si>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</si>
  <si>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</si>
  <si>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</si>
  <si>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</si>
  <si>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</si>
  <si>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</si>
  <si>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</si>
  <si>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</si>
  <si>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</si>
  <si>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</si>
  <si>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</si>
  <si>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</si>
  <si>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</si>
  <si>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</si>
  <si>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</si>
  <si>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</si>
  <si>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</si>
  <si>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</si>
  <si>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</si>
  <si>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</si>
  <si>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</si>
  <si>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</si>
  <si>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</si>
  <si>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</si>
  <si>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</si>
  <si>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</si>
  <si>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</si>
  <si>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</si>
  <si>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</si>
  <si>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</si>
  <si>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</si>
  <si>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</si>
  <si>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</si>
  <si>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</si>
  <si>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</si>
  <si>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</si>
  <si>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</si>
  <si>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</si>
  <si>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</si>
  <si>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</si>
  <si>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</si>
  <si>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</si>
  <si>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</si>
  <si>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</si>
  <si>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</si>
  <si>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</si>
  <si>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</si>
  <si>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</si>
  <si>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</si>
  <si>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</si>
  <si>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</si>
  <si>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</si>
  <si>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</si>
  <si>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</si>
  <si>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</si>
  <si>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</si>
  <si>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</si>
  <si>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</si>
  <si>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</si>
  <si>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</si>
  <si>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</si>
  <si>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</si>
  <si>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</si>
  <si>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</si>
  <si>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</si>
  <si>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</si>
  <si>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</si>
  <si>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</si>
  <si>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</si>
  <si>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</si>
  <si>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</si>
  <si>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</si>
  <si>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</si>
  <si>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</si>
  <si>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</si>
  <si>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</si>
  <si>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</si>
  <si>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</si>
  <si>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</si>
  <si>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</si>
  <si>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</si>
  <si>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</si>
  <si>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</si>
  <si>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</si>
  <si>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</si>
  <si>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</si>
  <si>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</si>
  <si>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</si>
  <si>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</si>
  <si>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</si>
  <si>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</si>
  <si>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</si>
  <si>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</si>
  <si>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</si>
  <si>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</si>
  <si>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</si>
  <si>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</si>
  <si>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</si>
  <si>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</si>
  <si>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</si>
  <si>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</si>
  <si>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</si>
  <si>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</si>
  <si>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</si>
  <si>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</si>
  <si>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</si>
  <si>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</si>
  <si>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</si>
  <si>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</si>
  <si>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</si>
  <si>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</si>
  <si>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</si>
  <si>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</si>
  <si>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</si>
  <si>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</si>
  <si>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</si>
  <si>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</si>
  <si>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</si>
  <si>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</si>
  <si>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</si>
  <si>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</si>
  <si>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</si>
  <si>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</si>
  <si>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</si>
  <si>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</si>
  <si>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</si>
  <si>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</si>
  <si>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</si>
  <si>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</si>
  <si>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</si>
  <si>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</si>
  <si>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</si>
  <si>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</si>
  <si>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</si>
  <si>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</si>
  <si>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</si>
  <si>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</si>
  <si>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</si>
  <si>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</si>
  <si>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</si>
  <si>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</si>
  <si>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</si>
  <si>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</si>
  <si>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</si>
  <si>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</si>
  <si>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</si>
  <si>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</si>
  <si>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</si>
  <si>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</si>
  <si>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</si>
  <si>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</si>
  <si>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</si>
  <si>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</si>
  <si>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</si>
  <si>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</si>
  <si>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</si>
  <si>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</si>
  <si>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</si>
  <si>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</si>
  <si>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</si>
  <si>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</si>
  <si>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</si>
  <si>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</si>
  <si>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</si>
  <si>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</si>
  <si>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</si>
  <si>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</si>
  <si>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</si>
  <si>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</si>
  <si>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</si>
  <si>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</si>
  <si>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</si>
  <si>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</si>
  <si>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</si>
  <si>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</si>
  <si>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</si>
  <si>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</si>
  <si>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</si>
  <si>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</si>
  <si>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</si>
  <si>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</si>
  <si>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</si>
  <si>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</si>
  <si>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</si>
  <si>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</si>
  <si>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</si>
  <si>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</si>
  <si>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</si>
  <si>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</si>
  <si>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</si>
  <si>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</si>
  <si>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</si>
  <si>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</si>
  <si>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</si>
  <si>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</si>
  <si>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</si>
  <si>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</si>
  <si>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</si>
  <si>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</si>
  <si>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</si>
  <si>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</si>
  <si>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</si>
  <si>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</si>
  <si>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</si>
  <si>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</si>
  <si>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</si>
  <si>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</si>
  <si>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</si>
  <si>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</si>
  <si>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</si>
  <si>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</si>
  <si>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</si>
  <si>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</si>
  <si>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</si>
  <si>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</si>
  <si>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</si>
  <si>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</si>
  <si>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</si>
  <si>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</si>
  <si>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</si>
  <si>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</si>
  <si>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</si>
  <si>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</si>
  <si>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</si>
  <si>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</si>
  <si>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</si>
  <si>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</si>
  <si>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</si>
  <si>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</si>
  <si>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</si>
  <si>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</si>
  <si>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</si>
  <si>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</si>
  <si>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</si>
  <si>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</si>
  <si>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</si>
  <si>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</si>
  <si>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</si>
  <si>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</si>
  <si>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</si>
  <si>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</si>
  <si>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</si>
  <si>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</si>
  <si>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</si>
  <si>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</si>
  <si>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</si>
  <si>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</si>
  <si>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</si>
  <si>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</si>
  <si>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</si>
  <si>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</si>
  <si>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</si>
  <si>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</si>
  <si>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</si>
  <si>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</si>
  <si>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</si>
  <si>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</si>
  <si>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</si>
  <si>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</si>
  <si>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</si>
  <si>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</si>
  <si>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</si>
  <si>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</si>
  <si>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</si>
  <si>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</si>
  <si>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</si>
  <si>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</si>
  <si>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</si>
  <si>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</si>
  <si>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</si>
  <si>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</si>
  <si>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</si>
  <si>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</si>
  <si>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</si>
  <si>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</si>
  <si>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</si>
  <si>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</si>
  <si>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</si>
  <si>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</si>
  <si>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</si>
  <si>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</si>
  <si>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</si>
  <si>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</si>
  <si>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</si>
  <si>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</si>
  <si>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</si>
  <si>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</si>
  <si>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</si>
  <si>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</si>
  <si>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</si>
  <si>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</si>
  <si>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</si>
  <si>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</si>
  <si>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</si>
  <si>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</si>
  <si>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</si>
  <si>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</si>
  <si>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</si>
  <si>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</si>
  <si>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</si>
  <si>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</si>
  <si>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</si>
  <si>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</si>
  <si>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</si>
  <si>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</si>
  <si>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</si>
  <si>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</si>
  <si>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</si>
  <si>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</si>
  <si>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</si>
  <si>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</si>
  <si>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</si>
  <si>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</si>
  <si>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</si>
  <si>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</si>
  <si>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</si>
  <si>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</si>
  <si>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</si>
  <si>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</si>
  <si>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</si>
  <si>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</si>
  <si>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</si>
  <si>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</si>
  <si>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</si>
  <si>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</si>
  <si>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</si>
  <si>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</si>
  <si>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</si>
  <si>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</si>
  <si>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</si>
  <si>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</si>
  <si>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</si>
  <si>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</si>
  <si>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</si>
  <si>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</si>
  <si>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</si>
  <si>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</si>
  <si>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</si>
  <si>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</si>
  <si>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</si>
  <si>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</si>
  <si>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</si>
  <si>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</si>
  <si>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</si>
  <si>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</si>
  <si>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</si>
  <si>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</si>
  <si>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</si>
  <si>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</si>
  <si>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</si>
  <si>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</si>
  <si>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</si>
  <si>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</si>
  <si>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</si>
  <si>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</si>
  <si>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</si>
  <si>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</si>
  <si>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</si>
  <si>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</si>
  <si>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</si>
  <si>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</si>
  <si>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</si>
  <si>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</si>
  <si>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</si>
  <si>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</si>
  <si>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</si>
  <si>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</si>
  <si>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</si>
  <si>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</si>
  <si>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</si>
  <si>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</si>
  <si>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</si>
  <si>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</si>
  <si>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</si>
  <si>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</si>
  <si>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</si>
  <si>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</si>
  <si>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</si>
  <si>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</si>
  <si>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</si>
  <si>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</si>
  <si>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</si>
  <si>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</si>
  <si>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</si>
  <si>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</si>
  <si>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</si>
  <si>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</si>
  <si>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</si>
  <si>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</si>
  <si>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</si>
  <si>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</si>
  <si>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</si>
  <si>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</si>
  <si>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</si>
  <si>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</si>
  <si>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</si>
  <si>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</si>
  <si>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</si>
  <si>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</si>
  <si>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</si>
  <si>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</si>
  <si>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</si>
  <si>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</si>
  <si>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</si>
  <si>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</si>
  <si>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</si>
  <si>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</si>
  <si>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</si>
  <si>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</si>
  <si>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</si>
  <si>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</si>
  <si>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</si>
  <si>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</si>
  <si>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</si>
  <si>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</si>
  <si>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</si>
  <si>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</si>
  <si>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</si>
  <si>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</si>
  <si>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</si>
  <si>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</si>
  <si>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</si>
  <si>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</si>
  <si>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</si>
  <si>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</si>
  <si>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</si>
  <si>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</si>
  <si>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</si>
  <si>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</si>
  <si>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</si>
  <si>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</si>
  <si>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</si>
  <si>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</si>
  <si>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</si>
  <si>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</si>
  <si>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</si>
  <si>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</si>
  <si>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</si>
  <si>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</si>
  <si>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</si>
  <si>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</si>
  <si>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</si>
  <si>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</si>
  <si>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</si>
  <si>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</si>
  <si>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</si>
  <si>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</si>
  <si>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</si>
  <si>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</si>
  <si>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</si>
  <si>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</si>
  <si>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</si>
  <si>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</si>
  <si>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</si>
  <si>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</si>
  <si>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</si>
  <si>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</si>
  <si>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</si>
  <si>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</si>
  <si>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</si>
  <si>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</si>
  <si>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</si>
  <si>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</si>
  <si>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</si>
  <si>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</si>
  <si>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</si>
  <si>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</si>
  <si>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</si>
  <si>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</si>
  <si>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</si>
  <si>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</si>
  <si>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</si>
  <si>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</si>
  <si>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</si>
  <si>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</si>
  <si>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</si>
  <si>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</si>
  <si>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</si>
  <si>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</si>
  <si>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</si>
  <si>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</si>
  <si>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</si>
  <si>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</si>
  <si>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</si>
  <si>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</si>
  <si>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</si>
  <si>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</si>
  <si>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</si>
  <si>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</si>
  <si>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</si>
  <si>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</si>
  <si>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</si>
  <si>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</si>
  <si>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</si>
  <si>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</si>
  <si>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</si>
  <si>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</si>
  <si>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</si>
  <si>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</si>
  <si>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</si>
  <si>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</si>
  <si>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</si>
  <si>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</si>
  <si>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</si>
  <si>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</si>
  <si>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</si>
  <si>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</si>
  <si>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</si>
  <si>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</si>
  <si>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</si>
  <si>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</si>
  <si>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</si>
  <si>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</si>
  <si>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</si>
  <si>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</si>
  <si>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</si>
  <si>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</si>
  <si>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</si>
  <si>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</si>
  <si>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</si>
  <si>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</si>
  <si>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</si>
  <si>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</si>
  <si>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</si>
  <si>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</si>
  <si>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</si>
  <si>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</si>
  <si>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</si>
  <si>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</si>
  <si>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</si>
  <si>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</si>
  <si>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</si>
  <si>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</si>
  <si>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</si>
  <si>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</si>
  <si>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</si>
  <si>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</si>
  <si>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</si>
  <si>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</si>
  <si>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</si>
  <si>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</si>
  <si>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</si>
  <si>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</si>
  <si>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</si>
  <si>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</si>
  <si>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</si>
  <si>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</si>
  <si>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</si>
  <si>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</si>
  <si>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</si>
  <si>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</si>
  <si>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</si>
  <si>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</si>
  <si>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</si>
  <si>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</si>
  <si>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</si>
  <si>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</si>
  <si>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</si>
  <si>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</si>
  <si>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</si>
  <si>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</si>
  <si>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</si>
  <si>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</si>
  <si>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</si>
  <si>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</si>
  <si>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</si>
  <si>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</si>
  <si>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</si>
  <si>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</si>
  <si>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</si>
  <si>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</si>
  <si>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</si>
  <si>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</si>
  <si>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</si>
  <si>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</si>
  <si>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</si>
  <si>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</si>
  <si>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</si>
  <si>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</si>
  <si>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</si>
  <si>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</si>
  <si>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</si>
  <si>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</si>
  <si>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</si>
  <si>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</si>
  <si>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</si>
  <si>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</si>
  <si>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</si>
  <si>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</si>
  <si>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</si>
  <si>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</si>
  <si>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</si>
  <si>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</si>
  <si>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</si>
  <si>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</si>
  <si>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</si>
  <si>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</si>
  <si>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</si>
  <si>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</si>
  <si>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</si>
  <si>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</si>
  <si>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</si>
  <si>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</si>
  <si>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</si>
  <si>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</si>
  <si>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</si>
  <si>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</si>
  <si>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</si>
  <si>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</si>
  <si>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</si>
  <si>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</si>
  <si>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</si>
  <si>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</si>
  <si>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</si>
  <si>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</si>
  <si>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</si>
  <si>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</si>
  <si>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</si>
  <si>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</si>
  <si>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</si>
  <si>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</si>
  <si>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</si>
  <si>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</si>
  <si>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</si>
  <si>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</si>
  <si>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</si>
  <si>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</si>
  <si>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</si>
  <si>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</si>
  <si>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</si>
  <si>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</si>
  <si>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</si>
  <si>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</si>
  <si>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</si>
  <si>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</si>
  <si>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</si>
  <si>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</si>
  <si>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</si>
  <si>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</si>
  <si>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</si>
  <si>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</si>
  <si>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</si>
  <si>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</si>
  <si>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</si>
  <si>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</si>
  <si>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</si>
  <si>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</si>
  <si>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</si>
  <si>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</si>
  <si>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</si>
  <si>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</si>
  <si>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</si>
  <si>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</si>
  <si>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</si>
  <si>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</si>
  <si>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</si>
  <si>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</si>
  <si>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</si>
  <si>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</si>
  <si>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</si>
  <si>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</si>
  <si>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</si>
  <si>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</si>
  <si>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</si>
  <si>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</si>
  <si>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</si>
  <si>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</si>
  <si>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</si>
  <si>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</si>
  <si>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</si>
  <si>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</si>
  <si>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</si>
  <si>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</si>
  <si>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</si>
  <si>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</si>
  <si>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</si>
  <si>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</si>
  <si>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</si>
  <si>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</si>
  <si>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</si>
  <si>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</si>
  <si>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</si>
  <si>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</si>
  <si>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</si>
  <si>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</si>
  <si>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</si>
  <si>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</si>
  <si>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</si>
  <si>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</si>
  <si>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</si>
  <si>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</si>
  <si>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</si>
  <si>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</si>
  <si>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</si>
  <si>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</si>
  <si>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</si>
  <si>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</si>
  <si>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</si>
  <si>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</si>
  <si>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</si>
  <si>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</si>
  <si>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</si>
  <si>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</si>
  <si>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</si>
  <si>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</si>
  <si>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</si>
  <si>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</si>
  <si>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</si>
  <si>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</si>
  <si>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</si>
  <si>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</si>
  <si>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</si>
  <si>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</si>
  <si>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</si>
  <si>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</si>
  <si>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</si>
  <si>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</si>
  <si>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</si>
  <si>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</si>
  <si>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</si>
  <si>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</si>
  <si>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</si>
  <si>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</si>
  <si>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</si>
  <si>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</si>
  <si>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</si>
  <si>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</si>
  <si>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</si>
  <si>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</si>
  <si>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</si>
  <si>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</si>
  <si>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</si>
  <si>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</si>
  <si>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</si>
  <si>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</si>
  <si>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</si>
  <si>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</si>
  <si>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</si>
  <si>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</si>
  <si>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</si>
  <si>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</si>
  <si>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</si>
  <si>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</si>
  <si>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</si>
  <si>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</si>
  <si>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</si>
  <si>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</si>
  <si>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</si>
  <si>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</si>
  <si>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</si>
  <si>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</si>
  <si>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</si>
  <si>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</si>
  <si>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</si>
  <si>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</si>
  <si>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</si>
  <si>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</si>
  <si>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</si>
  <si>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</si>
  <si>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</si>
  <si>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</si>
  <si>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</si>
  <si>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</si>
  <si>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</si>
  <si>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</si>
  <si>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</si>
  <si>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</si>
  <si>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</si>
  <si>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</si>
  <si>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</si>
  <si>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</si>
  <si>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</si>
  <si>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</si>
  <si>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</si>
  <si>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</si>
  <si>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</si>
  <si>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</si>
  <si>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</si>
  <si>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</si>
  <si>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</si>
  <si>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</si>
  <si>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</si>
  <si>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</si>
  <si>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</si>
  <si>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</si>
  <si>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</si>
  <si>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</si>
  <si>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</si>
  <si>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</si>
  <si>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</si>
  <si>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</si>
  <si>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</si>
  <si>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</si>
  <si>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</si>
  <si>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</si>
  <si>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</si>
  <si>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</si>
  <si>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</si>
  <si>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</si>
  <si>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</si>
  <si>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</si>
  <si>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</si>
  <si>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</si>
  <si>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</si>
  <si>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</si>
  <si>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</si>
  <si>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</si>
  <si>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</si>
  <si>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</si>
  <si>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</si>
  <si>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</si>
  <si>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</si>
  <si>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</si>
  <si>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</si>
  <si>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</si>
  <si>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</si>
  <si>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</si>
  <si>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</si>
  <si>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</si>
  <si>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</si>
  <si>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</si>
  <si>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</si>
  <si>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</si>
  <si>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</si>
  <si>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</si>
  <si>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</si>
  <si>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</si>
  <si>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</si>
  <si>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</si>
  <si>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</si>
  <si>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</si>
  <si>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</si>
  <si>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</si>
  <si>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</si>
  <si>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</si>
  <si>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</si>
  <si>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</si>
  <si>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</si>
  <si>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</si>
  <si>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</si>
  <si>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</si>
  <si>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</si>
  <si>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</si>
  <si>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</si>
  <si>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</si>
  <si>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</si>
  <si>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</si>
  <si>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</si>
  <si>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</si>
  <si>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</si>
  <si>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</si>
  <si>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</si>
  <si>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</si>
  <si>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</si>
  <si>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</si>
  <si>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</si>
  <si>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</si>
  <si>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</si>
  <si>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</si>
  <si>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</si>
  <si>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</si>
  <si>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</si>
  <si>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</si>
  <si>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</si>
  <si>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</si>
  <si>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</si>
  <si>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</si>
  <si>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</si>
  <si>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</si>
  <si>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</si>
  <si>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</si>
  <si>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</si>
  <si>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</si>
  <si>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</si>
  <si>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</si>
  <si>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</si>
  <si>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</si>
  <si>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</si>
  <si>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</si>
  <si>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</si>
  <si>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</si>
  <si>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</si>
  <si>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</si>
  <si>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</si>
  <si>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</si>
  <si>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</si>
  <si>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</si>
  <si>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</si>
  <si>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</si>
  <si>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</si>
  <si>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</si>
  <si>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</si>
  <si>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</si>
  <si>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</si>
  <si>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</si>
  <si>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</si>
  <si>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</si>
  <si>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</si>
  <si>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</si>
  <si>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</si>
  <si>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</si>
  <si>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</si>
  <si>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</si>
  <si>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</si>
  <si>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</si>
  <si>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</si>
  <si>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</si>
  <si>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</si>
  <si>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</si>
  <si>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</si>
  <si>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</si>
  <si>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</si>
  <si>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</si>
  <si>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</si>
  <si>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</si>
  <si>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</si>
  <si>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</si>
  <si>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</si>
  <si>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</si>
  <si>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</si>
  <si>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</si>
  <si>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</si>
  <si>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</si>
  <si>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</si>
  <si>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</si>
  <si>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</si>
  <si>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</si>
  <si>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</si>
  <si>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</si>
  <si>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</si>
  <si>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</si>
  <si>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</si>
  <si>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</si>
  <si>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</si>
  <si>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</si>
  <si>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</si>
  <si>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</si>
  <si>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</si>
  <si>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</si>
  <si>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</si>
  <si>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</si>
  <si>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</si>
  <si>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</si>
  <si>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</si>
  <si>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</si>
  <si>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</si>
  <si>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</si>
  <si>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</si>
  <si>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</si>
  <si>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</si>
  <si>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</si>
  <si>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</si>
  <si>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</si>
  <si>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</si>
  <si>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</si>
  <si>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</si>
  <si>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</si>
  <si>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</si>
  <si>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</si>
  <si>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</si>
  <si>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</si>
  <si>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</si>
  <si>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</si>
  <si>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</si>
  <si>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</si>
  <si>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</si>
  <si>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</si>
  <si>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</si>
  <si>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</si>
  <si>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</si>
  <si>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</si>
  <si>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</si>
  <si>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</si>
  <si>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</si>
  <si>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</si>
  <si>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</si>
  <si>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</si>
  <si>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</si>
  <si>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</si>
  <si>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</si>
  <si>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</si>
  <si>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</si>
  <si>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</si>
  <si>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</si>
  <si>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</si>
  <si>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</si>
  <si>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</si>
  <si>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</si>
  <si>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</si>
  <si>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</si>
  <si>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</si>
  <si>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</si>
  <si>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</si>
  <si>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</si>
  <si>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</si>
  <si>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</si>
  <si>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</si>
  <si>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</si>
  <si>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</si>
  <si>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</si>
  <si>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</si>
  <si>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</si>
  <si>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</si>
  <si>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</si>
  <si>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</si>
  <si>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</si>
  <si>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</si>
  <si>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</si>
  <si>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</si>
  <si>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</si>
  <si>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</si>
  <si>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</si>
  <si>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</si>
  <si>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</si>
  <si>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</si>
  <si>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</si>
  <si>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</si>
  <si>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</si>
  <si>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</si>
  <si>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</si>
  <si>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</si>
  <si>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</si>
  <si>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</si>
  <si>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</si>
  <si>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</si>
  <si>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</si>
  <si>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</si>
  <si>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</si>
  <si>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</si>
  <si>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</si>
  <si>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</si>
  <si>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</si>
  <si>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</si>
  <si>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</si>
  <si>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</si>
  <si>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</si>
  <si>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</si>
  <si>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</si>
  <si>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</si>
  <si>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</si>
  <si>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</si>
  <si>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</si>
  <si>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</si>
  <si>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</si>
  <si>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</si>
  <si>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</si>
  <si>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</si>
  <si>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</si>
  <si>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</si>
  <si>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</si>
  <si>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</si>
  <si>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</si>
  <si>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</si>
  <si>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</si>
  <si>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</si>
  <si>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</si>
  <si>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</si>
  <si>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</si>
  <si>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</si>
  <si>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</si>
  <si>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</si>
  <si>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</si>
  <si>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</si>
  <si>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</si>
  <si>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</si>
  <si>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</si>
  <si>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</si>
  <si>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</si>
  <si>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</si>
  <si>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</si>
  <si>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</si>
  <si>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</si>
  <si>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</si>
  <si>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</si>
  <si>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</si>
  <si>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</si>
  <si>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</si>
  <si>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</si>
  <si>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</si>
  <si>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</si>
  <si>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</si>
  <si>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</si>
  <si>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</si>
  <si>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</si>
  <si>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</si>
  <si>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</si>
  <si>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</si>
  <si>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</si>
  <si>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</si>
  <si>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</si>
  <si>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</si>
  <si>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</si>
  <si>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</si>
  <si>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</si>
  <si>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</si>
  <si>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</si>
  <si>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</si>
  <si>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</si>
  <si>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</si>
  <si>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</si>
  <si>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</si>
  <si>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</si>
  <si>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</si>
  <si>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</si>
  <si>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</si>
  <si>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</si>
  <si>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</si>
  <si>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</si>
  <si>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</si>
  <si>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</si>
  <si>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</si>
  <si>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</si>
  <si>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</si>
  <si>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</si>
  <si>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</si>
  <si>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</si>
  <si>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</si>
  <si>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</si>
  <si>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</si>
  <si>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</si>
  <si>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</si>
  <si>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</si>
  <si>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</si>
  <si>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</si>
  <si>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</si>
  <si>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</si>
  <si>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</si>
  <si>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</si>
  <si>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</si>
  <si>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</si>
  <si>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</si>
  <si>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</si>
  <si>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</si>
  <si>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</si>
  <si>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</si>
  <si>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</si>
  <si>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</si>
  <si>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</si>
  <si>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</si>
  <si>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</si>
  <si>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</si>
  <si>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</si>
  <si>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</si>
  <si>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</si>
  <si>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</si>
  <si>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</si>
  <si>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</si>
  <si>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</si>
  <si>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</si>
  <si>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</si>
  <si>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</si>
  <si>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</si>
  <si>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</si>
  <si>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</si>
  <si>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</si>
  <si>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</si>
  <si>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</si>
  <si>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</si>
  <si>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</si>
  <si>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</si>
  <si>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</si>
  <si>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</si>
  <si>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</si>
  <si>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</si>
  <si>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</si>
  <si>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</si>
  <si>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</si>
  <si>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</si>
  <si>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</si>
  <si>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</si>
  <si>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</si>
  <si>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</si>
  <si>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</si>
  <si>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</si>
  <si>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</si>
  <si>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</si>
  <si>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</si>
  <si>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</si>
  <si>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</si>
  <si>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</si>
  <si>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</si>
  <si>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</si>
  <si>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</si>
  <si>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</si>
  <si>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</si>
  <si>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</si>
  <si>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</si>
  <si>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</si>
  <si>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</si>
  <si>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</si>
  <si>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</si>
  <si>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</si>
  <si>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</si>
  <si>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</si>
  <si>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</si>
  <si>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</si>
  <si>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</si>
  <si>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</si>
  <si>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</si>
  <si>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</si>
  <si>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</si>
  <si>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</si>
  <si>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</si>
  <si>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</si>
  <si>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</si>
  <si>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</si>
  <si>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</si>
  <si>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</si>
  <si>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</si>
  <si>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</si>
  <si>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</si>
  <si>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</si>
  <si>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</si>
  <si>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</si>
  <si>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</si>
  <si>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</si>
  <si>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</si>
  <si>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</si>
  <si>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</si>
  <si>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</si>
  <si>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</si>
  <si>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</si>
  <si>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</si>
  <si>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</si>
  <si>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</si>
  <si>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</si>
  <si>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</si>
  <si>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</si>
  <si>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</si>
  <si>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</si>
  <si>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</si>
  <si>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</si>
  <si>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</si>
  <si>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</si>
  <si>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</si>
  <si>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</si>
  <si>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</si>
  <si>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</si>
  <si>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</si>
  <si>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</si>
  <si>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</si>
  <si>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</si>
  <si>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</si>
  <si>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</si>
  <si>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</si>
  <si>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</si>
  <si>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</si>
  <si>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</si>
  <si>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</si>
  <si>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</si>
  <si>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</si>
  <si>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</si>
  <si>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</si>
  <si>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</si>
  <si>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</si>
  <si>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</si>
  <si>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</si>
  <si>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</si>
  <si>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</si>
  <si>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</si>
  <si>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</si>
  <si>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</si>
  <si>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</si>
  <si>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</si>
  <si>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</si>
  <si>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</si>
  <si>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</si>
  <si>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</si>
  <si>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</si>
  <si>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</si>
  <si>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</si>
  <si>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</si>
  <si>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</si>
  <si>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</si>
  <si>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</si>
  <si>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</si>
  <si>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</si>
  <si>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</si>
  <si>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</si>
  <si>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</si>
  <si>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</si>
  <si>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</si>
  <si>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</si>
  <si>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</si>
  <si>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</si>
  <si>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</si>
  <si>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</si>
  <si>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</si>
  <si>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</si>
  <si>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</si>
  <si>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</si>
  <si>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</si>
  <si>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</si>
  <si>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</si>
  <si>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</si>
  <si>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</si>
  <si>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</si>
  <si>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</si>
  <si>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</si>
  <si>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</si>
  <si>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</si>
  <si>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</si>
  <si>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</si>
  <si>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</si>
  <si>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</si>
  <si>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</si>
  <si>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</si>
  <si>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</si>
  <si>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</si>
  <si>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</si>
  <si>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</si>
  <si>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</si>
  <si>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</si>
  <si>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</si>
  <si>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</si>
  <si>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</si>
  <si>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</si>
  <si>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</si>
  <si>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</si>
  <si>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</si>
  <si>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</si>
  <si>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</si>
  <si>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</si>
  <si>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</si>
  <si>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</si>
  <si>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</si>
  <si>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</si>
  <si>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</si>
  <si>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</si>
  <si>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</si>
  <si>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</si>
  <si>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</si>
  <si>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</si>
  <si>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</si>
  <si>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</si>
  <si>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</si>
  <si>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</si>
  <si>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</si>
  <si>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</si>
  <si>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</si>
  <si>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</si>
  <si>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</si>
  <si>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</si>
  <si>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</si>
  <si>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</si>
  <si>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</si>
  <si>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</si>
  <si>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</si>
  <si>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</si>
  <si>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</si>
  <si>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</si>
  <si>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</si>
  <si>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</si>
  <si>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</si>
  <si>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</si>
  <si>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</si>
  <si>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</si>
  <si>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</si>
  <si>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</si>
  <si>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</si>
  <si>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</si>
  <si>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</si>
  <si>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</si>
  <si>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</si>
  <si>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</si>
  <si>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</si>
  <si>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</si>
  <si>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</si>
  <si>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</si>
  <si>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</si>
  <si>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</si>
  <si>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</si>
  <si>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</si>
  <si>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</si>
  <si>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</si>
  <si>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</si>
  <si>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</si>
  <si>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</si>
  <si>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</si>
  <si>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</si>
  <si>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</si>
  <si>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</si>
  <si>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</si>
  <si>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</si>
  <si>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</si>
  <si>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</si>
  <si>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</si>
  <si>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</si>
  <si>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</si>
  <si>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</si>
  <si>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</si>
  <si>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</si>
  <si>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</si>
  <si>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</si>
  <si>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</si>
  <si>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</si>
  <si>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</si>
  <si>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</si>
  <si>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</si>
  <si>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</si>
  <si>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</si>
  <si>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</si>
  <si>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</si>
  <si>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</si>
  <si>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</si>
  <si>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</si>
  <si>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</si>
  <si>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</si>
  <si>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</si>
  <si>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</si>
  <si>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</si>
  <si>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</si>
  <si>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</si>
  <si>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</si>
  <si>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</si>
  <si>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</si>
  <si>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</si>
  <si>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</si>
  <si>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</si>
  <si>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</si>
  <si>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</si>
  <si>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</si>
  <si>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</si>
  <si>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</si>
  <si>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</si>
  <si>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</si>
  <si>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</si>
  <si>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</si>
  <si>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</si>
  <si>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</si>
  <si>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</si>
  <si>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</si>
  <si>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</si>
  <si>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</si>
  <si>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</si>
  <si>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</si>
  <si>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</si>
  <si>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</si>
  <si>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</si>
  <si>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</si>
  <si>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</si>
  <si>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</si>
  <si>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</si>
  <si>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</si>
  <si>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</si>
  <si>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</si>
  <si>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</si>
  <si>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</si>
  <si>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</si>
  <si>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</si>
  <si>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</si>
  <si>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</si>
  <si>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</si>
  <si>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</si>
  <si>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</si>
  <si>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</si>
  <si>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</si>
  <si>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</si>
  <si>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</si>
  <si>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</si>
  <si>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</si>
  <si>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</si>
  <si>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</si>
  <si>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</si>
  <si>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</si>
  <si>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</si>
  <si>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</si>
  <si>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</si>
  <si>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</si>
  <si>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</si>
  <si>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</si>
  <si>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</si>
  <si>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</si>
  <si>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</si>
  <si>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</si>
  <si>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</si>
  <si>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</si>
  <si>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</si>
  <si>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</si>
  <si>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</si>
  <si>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</si>
  <si>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</si>
  <si>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</si>
  <si>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</si>
  <si>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</si>
  <si>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</si>
  <si>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</si>
  <si>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</si>
  <si>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</si>
  <si>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</si>
  <si>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</si>
  <si>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</si>
  <si>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</si>
  <si>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</si>
  <si>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</si>
  <si>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</si>
  <si>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</si>
  <si>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</si>
  <si>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</si>
  <si>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</si>
  <si>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</si>
  <si>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</si>
  <si>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</si>
  <si>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</si>
  <si>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</si>
  <si>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</si>
  <si>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</si>
  <si>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</si>
  <si>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</si>
  <si>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</si>
  <si>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</si>
  <si>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</si>
  <si>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</si>
  <si>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</si>
  <si>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</si>
  <si>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</si>
  <si>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</si>
  <si>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</si>
  <si>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</si>
  <si>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</si>
  <si>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</si>
  <si>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</si>
  <si>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</si>
  <si>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</si>
  <si>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</si>
  <si>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</si>
  <si>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</si>
  <si>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</si>
  <si>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</si>
  <si>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</si>
  <si>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</si>
  <si>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</si>
  <si>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</si>
  <si>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</si>
  <si>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</si>
  <si>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</si>
  <si>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</si>
  <si>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</si>
  <si>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</si>
  <si>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</si>
  <si>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</si>
  <si>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</si>
  <si>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</si>
  <si>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</si>
  <si>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</si>
  <si>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</si>
  <si>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</si>
  <si>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</si>
  <si>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</si>
  <si>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</si>
  <si>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</si>
  <si>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</si>
  <si>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</si>
  <si>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</si>
  <si>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</si>
  <si>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</si>
  <si>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</si>
  <si>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</si>
  <si>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</si>
  <si>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</si>
  <si>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</si>
  <si>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</si>
  <si>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</si>
  <si>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</si>
  <si>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</si>
  <si>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</si>
  <si>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</si>
  <si>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</si>
  <si>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</si>
  <si>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</si>
  <si>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</si>
  <si>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</si>
  <si>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</si>
  <si>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</si>
  <si>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</si>
  <si>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</si>
  <si>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</si>
  <si>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</si>
  <si>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</si>
  <si>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</si>
  <si>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</si>
  <si>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</si>
  <si>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</si>
  <si>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</si>
  <si>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</si>
  <si>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</si>
  <si>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</si>
  <si>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</si>
  <si>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</si>
  <si>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</si>
  <si>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</si>
  <si>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</si>
  <si>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</si>
  <si>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</si>
  <si>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</si>
  <si>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</si>
  <si>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</si>
  <si>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</si>
  <si>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</si>
  <si>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</si>
  <si>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</si>
  <si>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</si>
  <si>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</si>
  <si>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</si>
  <si>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</si>
  <si>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</si>
  <si>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</si>
  <si>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</si>
  <si>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</si>
  <si>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</si>
  <si>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</si>
  <si>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</si>
  <si>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</si>
  <si>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</si>
  <si>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</si>
  <si>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</si>
  <si>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</si>
  <si>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</si>
  <si>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</si>
  <si>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</si>
  <si>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</si>
  <si>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</si>
  <si>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</si>
  <si>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</si>
  <si>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</si>
  <si>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</si>
  <si>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</si>
  <si>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DRŽAVNA ERGELA ĐAKOVO I LIPIK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</si>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</sst>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
      <patternFill patternType="solid">
        <fgColor theme="4" tint="0.799951170384838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4" fontId="57" fillId="0" borderId="0"/>
    <xf numFmtId="43"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20">
    <xf numFmtId="0" fontId="0" fillId="0" borderId="51"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2" xfId="0" applyNumberFormat="1" applyFont="1" applyFill="1" applyBorder="1" applyAlignment="1" applyProtection="1">
      <alignment vertical="top"/>
    </xf>
    <xf numFmtId="1" fontId="1" fillId="3" borderId="67" xfId="0" applyNumberFormat="1" applyFont="1" applyFill="1" applyBorder="1" applyAlignment="1" applyProtection="1">
      <alignment vertical="top"/>
    </xf>
    <xf numFmtId="2" fontId="1" fillId="3" borderId="67" xfId="0" applyNumberFormat="1" applyFont="1" applyFill="1" applyBorder="1" applyAlignment="1" applyProtection="1">
      <alignment vertical="top"/>
    </xf>
    <xf numFmtId="2" fontId="1" fillId="3" borderId="6"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1"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3" xfId="0" applyNumberFormat="1" applyFont="1" applyFill="1" applyBorder="1" applyAlignment="1" applyProtection="1">
      <alignment horizontal="center" vertical="center"/>
    </xf>
    <xf numFmtId="166" fontId="5" fillId="0" borderId="23" xfId="0" applyNumberFormat="1" applyFont="1" applyFill="1" applyBorder="1" applyAlignment="1" applyProtection="1">
      <alignment horizontal="center" vertical="center"/>
    </xf>
    <xf numFmtId="166" fontId="5" fillId="0" borderId="29"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2"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68"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NumberFormat="1" applyFont="1" applyFill="1" applyBorder="1" applyAlignment="1" applyProtection="1">
      <alignment horizontal="left" vertical="center"/>
    </xf>
    <xf numFmtId="167" fontId="32" fillId="0" borderId="42"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18" xfId="0" applyNumberFormat="1" applyFont="1" applyFill="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39" xfId="0" applyNumberFormat="1"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0" xfId="0" applyNumberFormat="1" applyFont="1" applyFill="1" applyBorder="1" applyAlignment="1" applyProtection="1">
      <alignment horizontal="left" vertical="center" wrapText="1"/>
    </xf>
    <xf numFmtId="49" fontId="35" fillId="0" borderId="41" xfId="0" applyNumberFormat="1" applyFont="1" applyFill="1" applyBorder="1" applyAlignment="1" applyProtection="1">
      <alignment horizontal="left" vertical="center" wrapText="1"/>
    </xf>
    <xf numFmtId="4" fontId="30" fillId="0" borderId="39" xfId="0" applyNumberFormat="1" applyFont="1" applyFill="1" applyBorder="1" applyAlignment="1" applyProtection="1">
      <alignment horizontal="right" vertical="center" shrinkToFit="1"/>
    </xf>
    <xf numFmtId="167" fontId="32" fillId="0" borderId="40" xfId="0" applyNumberFormat="1" applyFont="1" applyFill="1" applyBorder="1" applyAlignment="1" applyProtection="1">
      <alignment horizontal="right" vertical="center"/>
    </xf>
    <xf numFmtId="4" fontId="30" fillId="0" borderId="24" xfId="0" applyNumberFormat="1" applyFont="1" applyFill="1" applyBorder="1" applyAlignment="1" applyProtection="1">
      <alignment horizontal="right" vertical="center" shrinkToFit="1"/>
    </xf>
    <xf numFmtId="167" fontId="32" fillId="0" borderId="47"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1" xfId="0" applyNumberFormat="1" applyFont="1" applyFill="1" applyBorder="1" applyAlignment="1" applyProtection="1">
      <alignment horizontal="left" vertical="center" wrapText="1"/>
    </xf>
    <xf numFmtId="49" fontId="23" fillId="0" borderId="24" xfId="0" applyNumberFormat="1" applyFont="1" applyFill="1" applyBorder="1" applyAlignment="1" applyProtection="1">
      <alignment horizontal="left" vertical="center" wrapText="1"/>
    </xf>
    <xf numFmtId="49" fontId="22" fillId="0" borderId="2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1" xfId="0" applyNumberFormat="1" applyFont="1" applyFill="1" applyBorder="1" applyAlignment="1" applyProtection="1">
      <alignment horizontal="left" vertical="center" wrapText="1"/>
    </xf>
    <xf numFmtId="167" fontId="36" fillId="0" borderId="42" xfId="0" applyNumberFormat="1" applyFont="1" applyFill="1" applyBorder="1" applyAlignment="1" applyProtection="1">
      <alignment horizontal="right" vertical="center"/>
    </xf>
    <xf numFmtId="49" fontId="22" fillId="0" borderId="41" xfId="0" applyNumberFormat="1" applyFont="1" applyFill="1" applyBorder="1" applyAlignment="1" applyProtection="1">
      <alignment horizontal="left" vertical="center" shrinkToFit="1"/>
    </xf>
    <xf numFmtId="49" fontId="22" fillId="0" borderId="44" xfId="0" applyNumberFormat="1" applyFont="1" applyFill="1" applyBorder="1" applyAlignment="1" applyProtection="1">
      <alignment horizontal="left" vertical="center" wrapText="1"/>
    </xf>
    <xf numFmtId="49" fontId="22" fillId="0" borderId="45" xfId="0" applyNumberFormat="1" applyFont="1" applyFill="1" applyBorder="1" applyAlignment="1" applyProtection="1">
      <alignment horizontal="left" vertical="center" wrapText="1"/>
    </xf>
    <xf numFmtId="167" fontId="36" fillId="0" borderId="47" xfId="0" applyNumberFormat="1" applyFont="1" applyFill="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NumberFormat="1" applyFont="1" applyFill="1" applyBorder="1" applyAlignment="1" applyProtection="1">
      <alignment vertical="center"/>
    </xf>
    <xf numFmtId="4" fontId="46" fillId="0" borderId="24" xfId="0" applyNumberFormat="1" applyFont="1" applyFill="1" applyBorder="1" applyAlignment="1" applyProtection="1">
      <alignment horizontal="right" vertical="center" shrinkToFit="1"/>
    </xf>
    <xf numFmtId="0" fontId="35" fillId="0" borderId="44"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4" fontId="30" fillId="0" borderId="40" xfId="0" applyNumberFormat="1" applyFont="1" applyFill="1" applyBorder="1" applyAlignment="1" applyProtection="1">
      <alignment horizontal="right" vertical="center" shrinkToFit="1"/>
    </xf>
    <xf numFmtId="4" fontId="30" fillId="0" borderId="42" xfId="0" applyNumberFormat="1" applyFont="1" applyFill="1" applyBorder="1" applyAlignment="1" applyProtection="1">
      <alignment horizontal="right" vertical="center" shrinkToFit="1"/>
    </xf>
    <xf numFmtId="0" fontId="22" fillId="0" borderId="39" xfId="0" applyNumberFormat="1" applyFont="1" applyFill="1" applyBorder="1" applyAlignment="1" applyProtection="1">
      <alignment horizontal="left" vertical="center" wrapText="1"/>
    </xf>
    <xf numFmtId="0" fontId="22" fillId="0" borderId="24"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49" fontId="34" fillId="0" borderId="50" xfId="0" applyNumberFormat="1" applyFont="1" applyFill="1" applyBorder="1" applyAlignment="1" applyProtection="1">
      <alignment horizontal="left" vertical="center" wrapText="1"/>
    </xf>
    <xf numFmtId="49" fontId="34" fillId="0" borderId="41" xfId="0" applyNumberFormat="1" applyFont="1" applyFill="1" applyBorder="1" applyAlignment="1" applyProtection="1">
      <alignment horizontal="left" vertical="center" wrapText="1"/>
    </xf>
    <xf numFmtId="49" fontId="34" fillId="0" borderId="24" xfId="0" applyNumberFormat="1" applyFont="1" applyFill="1" applyBorder="1" applyAlignment="1" applyProtection="1">
      <alignment horizontal="left" vertical="center" wrapText="1"/>
    </xf>
    <xf numFmtId="0" fontId="32" fillId="0" borderId="57" xfId="0" applyNumberFormat="1" applyFont="1" applyFill="1" applyBorder="1" applyAlignment="1" applyProtection="1">
      <alignment vertical="center" wrapText="1"/>
    </xf>
    <xf numFmtId="0" fontId="36" fillId="0" borderId="57" xfId="0" applyNumberFormat="1" applyFont="1" applyFill="1" applyBorder="1" applyAlignment="1" applyProtection="1">
      <alignment horizontal="left" vertical="center" wrapText="1"/>
    </xf>
    <xf numFmtId="49" fontId="36" fillId="0" borderId="57"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7" xfId="0" applyNumberFormat="1" applyFont="1" applyFill="1" applyBorder="1" applyAlignment="1" applyProtection="1">
      <alignment vertical="center"/>
    </xf>
    <xf numFmtId="1" fontId="29" fillId="0" borderId="7" xfId="0" applyNumberFormat="1" applyFont="1" applyFill="1" applyBorder="1" applyAlignment="1" applyProtection="1">
      <alignment horizontal="center" vertical="center" wrapText="1"/>
    </xf>
    <xf numFmtId="0" fontId="29" fillId="4" borderId="7" xfId="0" applyNumberFormat="1"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NumberFormat="1"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5" fontId="32" fillId="4" borderId="7" xfId="0" applyNumberFormat="1" applyFont="1" applyFill="1" applyBorder="1" applyAlignment="1" applyProtection="1">
      <alignment vertical="center"/>
    </xf>
    <xf numFmtId="0" fontId="32" fillId="0" borderId="7" xfId="0" applyNumberFormat="1" applyFont="1" applyFill="1" applyBorder="1" applyAlignment="1" applyProtection="1">
      <alignment vertical="center" wrapText="1"/>
    </xf>
    <xf numFmtId="1" fontId="48" fillId="0" borderId="55" xfId="0" applyNumberFormat="1" applyFont="1" applyFill="1" applyBorder="1" applyAlignment="1" applyProtection="1">
      <alignment horizontal="center" vertical="center"/>
    </xf>
    <xf numFmtId="0" fontId="47" fillId="0" borderId="56" xfId="0" applyNumberFormat="1" applyFont="1" applyFill="1" applyBorder="1" applyAlignment="1" applyProtection="1">
      <alignment horizontal="center" vertical="center" wrapText="1"/>
    </xf>
    <xf numFmtId="0" fontId="32" fillId="0" borderId="58"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2" xfId="0" applyNumberFormat="1" applyFont="1" applyFill="1" applyBorder="1" applyAlignment="1" applyProtection="1">
      <alignment vertical="center"/>
    </xf>
    <xf numFmtId="0" fontId="32" fillId="0" borderId="48" xfId="0" applyNumberFormat="1" applyFont="1" applyFill="1" applyBorder="1" applyAlignment="1" applyProtection="1">
      <alignment vertical="center"/>
    </xf>
    <xf numFmtId="0" fontId="32" fillId="0" borderId="63"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51" xfId="0" applyNumberFormat="1" applyFont="1" applyFill="1" applyBorder="1" applyAlignment="1" applyProtection="1">
      <alignment horizontal="center" vertical="center"/>
    </xf>
    <xf numFmtId="0"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xf>
    <xf numFmtId="1"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wrapText="1"/>
    </xf>
    <xf numFmtId="1" fontId="48" fillId="0" borderId="64" xfId="0" applyNumberFormat="1" applyFont="1" applyFill="1" applyBorder="1" applyAlignment="1" applyProtection="1">
      <alignment horizontal="center" vertical="center"/>
    </xf>
    <xf numFmtId="0" fontId="33" fillId="0" borderId="65" xfId="0" applyNumberFormat="1" applyFont="1" applyFill="1" applyBorder="1" applyAlignment="1" applyProtection="1">
      <alignment horizontal="center" vertical="center" wrapText="1"/>
    </xf>
    <xf numFmtId="0" fontId="32" fillId="0" borderId="66" xfId="0" applyNumberFormat="1" applyFont="1" applyFill="1" applyBorder="1" applyAlignment="1" applyProtection="1">
      <alignment vertical="center" wrapText="1"/>
    </xf>
    <xf numFmtId="166" fontId="51" fillId="0" borderId="51" xfId="0" applyNumberFormat="1" applyFont="1" applyFill="1" applyBorder="1" applyAlignment="1" applyProtection="1">
      <alignment horizontal="center" vertical="center"/>
    </xf>
    <xf numFmtId="0" fontId="51" fillId="0" borderId="51" xfId="0" applyNumberFormat="1" applyFont="1" applyFill="1" applyBorder="1" applyAlignment="1" applyProtection="1">
      <alignment horizontal="left" vertical="top" wrapText="1"/>
    </xf>
    <xf numFmtId="3" fontId="51" fillId="0" borderId="51" xfId="0" applyNumberFormat="1" applyFont="1" applyFill="1" applyBorder="1" applyAlignment="1" applyProtection="1">
      <alignment horizontal="right" vertical="top"/>
    </xf>
    <xf numFmtId="166" fontId="5" fillId="0" borderId="20" xfId="0" applyNumberFormat="1" applyFont="1" applyFill="1" applyBorder="1" applyAlignment="1" applyProtection="1">
      <alignment horizontal="center" vertical="center"/>
    </xf>
    <xf numFmtId="166" fontId="5" fillId="0" borderId="26"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Fill="1" applyBorder="1" applyAlignment="1" applyProtection="1">
      <alignment horizontal="left" vertical="center" wrapText="1"/>
    </xf>
    <xf numFmtId="49" fontId="34" fillId="0" borderId="39" xfId="0" applyNumberFormat="1" applyFont="1" applyFill="1" applyBorder="1" applyAlignment="1" applyProtection="1">
      <alignment horizontal="left" vertical="center" wrapText="1"/>
    </xf>
    <xf numFmtId="0" fontId="36" fillId="0" borderId="57"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39" xfId="0" applyNumberFormat="1" applyFont="1" applyFill="1" applyBorder="1" applyAlignment="1" applyProtection="1">
      <alignment horizontal="left" vertical="center" wrapText="1"/>
    </xf>
    <xf numFmtId="49" fontId="31" fillId="0" borderId="2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3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17"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4"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4"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left" vertical="center" wrapText="1"/>
    </xf>
    <xf numFmtId="0" fontId="22" fillId="0" borderId="41" xfId="0" applyNumberFormat="1" applyFont="1" applyFill="1" applyBorder="1" applyAlignment="1" applyProtection="1">
      <alignment horizontal="left" vertical="center" wrapText="1"/>
    </xf>
    <xf numFmtId="0" fontId="22" fillId="0" borderId="4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38"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38" xfId="0" applyNumberFormat="1" applyFont="1" applyFill="1" applyBorder="1" applyAlignment="1" applyProtection="1">
      <alignment horizontal="left" vertical="center" wrapText="1"/>
    </xf>
    <xf numFmtId="49" fontId="31" fillId="0" borderId="16"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horizontal="center" vertical="center"/>
    </xf>
    <xf numFmtId="0" fontId="35" fillId="0" borderId="51"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76" xfId="0" applyNumberFormat="1" applyFont="1" applyFill="1" applyBorder="1" applyAlignment="1" applyProtection="1">
      <alignment horizontal="left" vertical="center" wrapText="1"/>
    </xf>
    <xf numFmtId="49" fontId="22" fillId="0" borderId="77" xfId="0" applyNumberFormat="1" applyFont="1" applyFill="1" applyBorder="1" applyAlignment="1" applyProtection="1">
      <alignment horizontal="left" vertical="center" wrapText="1"/>
    </xf>
    <xf numFmtId="4" fontId="46" fillId="0" borderId="77" xfId="0" applyNumberFormat="1" applyFont="1" applyFill="1" applyBorder="1" applyAlignment="1" applyProtection="1">
      <alignment horizontal="right" vertical="center" shrinkToFit="1"/>
    </xf>
    <xf numFmtId="167" fontId="36" fillId="0" borderId="78" xfId="0" applyNumberFormat="1" applyFont="1" applyFill="1" applyBorder="1" applyAlignment="1" applyProtection="1">
      <alignment horizontal="right" vertical="center"/>
    </xf>
    <xf numFmtId="49" fontId="22" fillId="0" borderId="24" xfId="0" applyNumberFormat="1" applyFont="1" applyFill="1" applyBorder="1" applyAlignment="1" applyProtection="1">
      <alignment horizontal="left" vertical="center" wrapText="1" shrinkToFit="1"/>
    </xf>
    <xf numFmtId="49" fontId="23" fillId="0" borderId="24" xfId="0" applyNumberFormat="1" applyFont="1" applyFill="1" applyBorder="1" applyAlignment="1" applyProtection="1">
      <alignment horizontal="left" vertical="center" wrapText="1" shrinkToFit="1"/>
    </xf>
    <xf numFmtId="49" fontId="23" fillId="0" borderId="45"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1" xfId="0" applyNumberFormat="1" applyFont="1" applyFill="1" applyBorder="1" applyAlignment="1" applyProtection="1">
      <alignment horizontal="center" vertical="center"/>
    </xf>
    <xf numFmtId="0" fontId="35" fillId="9" borderId="51" xfId="0" applyNumberFormat="1" applyFont="1" applyFill="1" applyBorder="1" applyAlignment="1" applyProtection="1">
      <alignment horizontal="center" vertical="center"/>
    </xf>
    <xf numFmtId="4" fontId="36" fillId="0" borderId="24" xfId="0" applyNumberFormat="1" applyFont="1" applyFill="1" applyBorder="1" applyAlignment="1">
      <alignment horizontal="right" vertical="center" shrinkToFit="1"/>
      <protection locked="0"/>
    </xf>
    <xf numFmtId="4" fontId="36" fillId="0" borderId="45" xfId="0" applyNumberFormat="1" applyFont="1" applyFill="1" applyBorder="1" applyAlignment="1">
      <alignment horizontal="right" vertical="center" shrinkToFit="1"/>
      <protection locked="0"/>
    </xf>
    <xf numFmtId="4" fontId="32" fillId="0" borderId="24" xfId="0" applyNumberFormat="1" applyFont="1" applyFill="1" applyBorder="1" applyAlignment="1">
      <alignment horizontal="right" vertical="center" shrinkToFit="1"/>
      <protection locked="0"/>
    </xf>
    <xf numFmtId="4" fontId="32" fillId="0" borderId="42" xfId="0" applyNumberFormat="1" applyFont="1" applyFill="1" applyBorder="1" applyAlignment="1">
      <alignment horizontal="right" vertical="center" shrinkToFit="1"/>
      <protection locked="0"/>
    </xf>
    <xf numFmtId="4" fontId="32" fillId="0" borderId="45" xfId="0" applyNumberFormat="1" applyFont="1" applyFill="1" applyBorder="1" applyAlignment="1">
      <alignment horizontal="right" vertical="center" shrinkToFit="1"/>
      <protection locked="0"/>
    </xf>
    <xf numFmtId="4" fontId="32" fillId="0" borderId="47" xfId="0" applyNumberFormat="1" applyFont="1" applyFill="1" applyBorder="1" applyAlignment="1">
      <alignment horizontal="right" vertical="center" shrinkToFit="1"/>
      <protection locked="0"/>
    </xf>
    <xf numFmtId="4" fontId="6" fillId="0" borderId="40" xfId="0" applyNumberFormat="1" applyFont="1" applyFill="1" applyBorder="1" applyAlignment="1">
      <alignment horizontal="right" vertical="center" shrinkToFit="1"/>
      <protection locked="0"/>
    </xf>
    <xf numFmtId="4" fontId="6" fillId="0" borderId="42" xfId="0" applyNumberFormat="1" applyFont="1" applyFill="1" applyBorder="1" applyAlignment="1">
      <alignment horizontal="right" vertical="center" shrinkToFit="1"/>
      <protection locked="0"/>
    </xf>
    <xf numFmtId="0" fontId="31" fillId="5" borderId="14" xfId="0" applyNumberFormat="1" applyFont="1" applyFill="1" applyBorder="1" applyAlignment="1" applyProtection="1">
      <alignment horizontal="center" vertical="center"/>
    </xf>
    <xf numFmtId="0" fontId="31" fillId="5" borderId="17" xfId="0" applyNumberFormat="1" applyFont="1" applyFill="1" applyBorder="1" applyAlignment="1" applyProtection="1">
      <alignment horizontal="center" vertical="center" wrapText="1"/>
    </xf>
    <xf numFmtId="0" fontId="8" fillId="0" borderId="68" xfId="48" applyNumberFormat="1" applyFont="1" applyFill="1" applyBorder="1" applyAlignment="1" applyProtection="1">
      <alignment horizontal="center" vertical="center"/>
      <protection hidden="1"/>
    </xf>
    <xf numFmtId="0" fontId="0" fillId="0" borderId="51" xfId="0" applyNumberFormat="1" applyFont="1" applyFill="1" applyBorder="1" applyAlignment="1" applyProtection="1">
      <alignment vertical="top"/>
    </xf>
    <xf numFmtId="0" fontId="3" fillId="5" borderId="9"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9"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7" xfId="0" applyNumberFormat="1" applyFont="1" applyFill="1" applyBorder="1" applyAlignment="1" applyProtection="1">
      <alignment vertical="center" wrapText="1"/>
    </xf>
    <xf numFmtId="0" fontId="2" fillId="4" borderId="48" xfId="0" applyNumberFormat="1" applyFont="1" applyFill="1" applyBorder="1" applyAlignment="1" applyProtection="1">
      <alignment horizontal="center" vertical="center"/>
    </xf>
    <xf numFmtId="0" fontId="54" fillId="7" borderId="72" xfId="0"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protection locked="0" hidden="1"/>
    </xf>
    <xf numFmtId="0" fontId="54" fillId="7" borderId="70" xfId="0" applyNumberFormat="1" applyFont="1" applyFill="1" applyBorder="1" applyAlignment="1" applyProtection="1">
      <alignment horizontal="center" vertical="center" wrapText="1"/>
      <protection locked="0" hidden="1"/>
    </xf>
    <xf numFmtId="0" fontId="54" fillId="7" borderId="70" xfId="46" applyNumberFormat="1" applyFont="1" applyFill="1" applyBorder="1" applyAlignment="1" applyProtection="1">
      <alignment horizontal="center" vertical="center"/>
      <protection locked="0"/>
    </xf>
    <xf numFmtId="0" fontId="54" fillId="7" borderId="71" xfId="0" applyNumberFormat="1" applyFont="1" applyFill="1" applyBorder="1" applyAlignment="1" applyProtection="1">
      <alignment horizontal="center" vertical="center" wrapText="1"/>
      <protection locked="0" hidden="1"/>
    </xf>
    <xf numFmtId="0" fontId="31" fillId="5" borderId="38" xfId="0" applyNumberFormat="1" applyFont="1" applyFill="1" applyBorder="1" applyAlignment="1">
      <alignment horizontal="left" vertical="center" wrapText="1"/>
      <protection locked="0"/>
    </xf>
    <xf numFmtId="0" fontId="29" fillId="5" borderId="39" xfId="0" applyNumberFormat="1" applyFont="1" applyFill="1" applyBorder="1" applyAlignment="1">
      <alignment horizontal="left" vertical="center"/>
      <protection locked="0"/>
    </xf>
    <xf numFmtId="0" fontId="29" fillId="5" borderId="40" xfId="0" applyNumberFormat="1" applyFont="1" applyFill="1" applyBorder="1" applyAlignment="1">
      <alignment horizontal="left" vertical="center"/>
      <protection locked="0"/>
    </xf>
    <xf numFmtId="49" fontId="17" fillId="0" borderId="24" xfId="0" applyNumberFormat="1" applyFont="1" applyFill="1" applyBorder="1" applyAlignment="1" applyProtection="1">
      <alignment horizontal="left" vertical="center" wrapText="1"/>
    </xf>
    <xf numFmtId="1" fontId="48" fillId="0" borderId="59" xfId="0" applyNumberFormat="1" applyFont="1" applyFill="1" applyBorder="1" applyAlignment="1" applyProtection="1">
      <alignment horizontal="center" vertical="center"/>
    </xf>
    <xf numFmtId="0" fontId="5" fillId="5" borderId="7"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8" fillId="0" borderId="68" xfId="0" applyNumberFormat="1" applyFont="1" applyFill="1" applyBorder="1" applyAlignment="1" applyProtection="1">
      <alignment horizontal="center" vertical="center"/>
      <protection hidden="1"/>
    </xf>
    <xf numFmtId="0" fontId="6" fillId="0" borderId="57" xfId="0" applyNumberFormat="1" applyFont="1" applyFill="1" applyBorder="1" applyAlignment="1" applyProtection="1">
      <alignment vertical="center" wrapText="1"/>
    </xf>
    <xf numFmtId="0" fontId="32" fillId="0" borderId="9" xfId="0" applyNumberFormat="1" applyFont="1" applyFill="1" applyBorder="1" applyAlignment="1" applyProtection="1">
      <alignment vertical="center"/>
    </xf>
    <xf numFmtId="0" fontId="32" fillId="0" borderId="80"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1" xfId="0" applyNumberFormat="1" applyFont="1" applyFill="1" applyBorder="1" applyAlignment="1" applyProtection="1">
      <alignment vertical="top"/>
    </xf>
    <xf numFmtId="0" fontId="1" fillId="0" borderId="51" xfId="0" applyNumberFormat="1" applyFont="1" applyFill="1" applyBorder="1" applyAlignment="1" applyProtection="1">
      <alignment vertical="center"/>
    </xf>
    <xf numFmtId="0" fontId="14" fillId="5" borderId="51"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2" xfId="0" applyNumberFormat="1" applyFont="1" applyFill="1" applyBorder="1" applyAlignment="1" applyProtection="1">
      <alignment horizontal="right" vertical="center"/>
    </xf>
    <xf numFmtId="49" fontId="66" fillId="0" borderId="51" xfId="0" applyNumberFormat="1" applyFont="1" applyFill="1" applyBorder="1" applyAlignment="1" applyProtection="1">
      <alignment horizontal="left" vertical="center" wrapText="1"/>
    </xf>
    <xf numFmtId="49" fontId="60" fillId="0" borderId="51" xfId="0" applyNumberFormat="1" applyFont="1" applyFill="1" applyBorder="1" applyAlignment="1" applyProtection="1">
      <alignment horizontal="center" vertical="center" wrapText="1"/>
    </xf>
    <xf numFmtId="0" fontId="14" fillId="5" borderId="86" xfId="0" applyNumberFormat="1" applyFont="1" applyFill="1" applyBorder="1" applyAlignment="1" applyProtection="1">
      <alignment horizontal="center" vertical="center" wrapText="1"/>
    </xf>
    <xf numFmtId="0" fontId="3" fillId="5" borderId="87" xfId="0" applyNumberFormat="1" applyFont="1" applyFill="1" applyBorder="1" applyAlignment="1" applyProtection="1">
      <alignment horizontal="center" vertical="center"/>
    </xf>
    <xf numFmtId="0" fontId="14" fillId="5" borderId="27" xfId="0" applyNumberFormat="1" applyFont="1" applyFill="1" applyBorder="1" applyAlignment="1" applyProtection="1">
      <alignment horizontal="center" vertical="center" wrapText="1"/>
    </xf>
    <xf numFmtId="165" fontId="11" fillId="0" borderId="13" xfId="0" applyNumberFormat="1" applyFont="1" applyFill="1" applyBorder="1" applyAlignment="1">
      <alignment horizontal="center" vertical="center" wrapText="1"/>
      <protection locked="0"/>
    </xf>
    <xf numFmtId="0" fontId="11" fillId="0" borderId="13" xfId="0" applyNumberFormat="1" applyFont="1" applyFill="1" applyBorder="1" applyAlignment="1">
      <alignment horizontal="center" vertical="center" wrapText="1"/>
      <protection locked="0"/>
    </xf>
    <xf numFmtId="1" fontId="11" fillId="0" borderId="13" xfId="0" applyNumberFormat="1" applyFont="1" applyFill="1" applyBorder="1" applyAlignment="1">
      <alignment horizontal="center" vertical="center" wrapText="1"/>
      <protection locked="0"/>
    </xf>
    <xf numFmtId="49" fontId="11" fillId="0" borderId="13" xfId="0" applyNumberFormat="1" applyFont="1" applyFill="1" applyBorder="1" applyAlignment="1">
      <alignment horizontal="center" vertical="center" wrapText="1"/>
      <protection locked="0"/>
    </xf>
    <xf numFmtId="49" fontId="17" fillId="0" borderId="45" xfId="0" applyNumberFormat="1" applyFont="1" applyFill="1" applyBorder="1" applyAlignment="1" applyProtection="1">
      <alignment horizontal="left" vertical="center" wrapText="1"/>
    </xf>
    <xf numFmtId="49" fontId="17" fillId="0" borderId="24"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57" xfId="0" applyNumberFormat="1" applyFont="1" applyFill="1" applyBorder="1" applyAlignment="1" applyProtection="1">
      <alignment vertical="center" wrapText="1"/>
    </xf>
    <xf numFmtId="49" fontId="31" fillId="0" borderId="4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23" fillId="0" borderId="44" xfId="0" applyNumberFormat="1" applyFont="1" applyFill="1" applyBorder="1" applyAlignment="1" applyProtection="1">
      <alignment horizontal="left" vertical="center" wrapText="1"/>
    </xf>
    <xf numFmtId="49" fontId="31" fillId="0" borderId="46" xfId="0" applyNumberFormat="1" applyFont="1" applyFill="1" applyBorder="1" applyAlignment="1" applyProtection="1">
      <alignment horizontal="left" vertical="center" wrapText="1"/>
    </xf>
    <xf numFmtId="49" fontId="23" fillId="0" borderId="41" xfId="0" applyNumberFormat="1" applyFont="1" applyFill="1" applyBorder="1" applyAlignment="1" applyProtection="1">
      <alignment horizontal="left" vertical="center" shrinkToFit="1"/>
    </xf>
    <xf numFmtId="49" fontId="31" fillId="0" borderId="43" xfId="0" applyNumberFormat="1" applyFont="1" applyFill="1" applyBorder="1" applyAlignment="1" applyProtection="1">
      <alignment horizontal="left" vertical="center" shrinkToFit="1"/>
    </xf>
    <xf numFmtId="3" fontId="32" fillId="0" borderId="24" xfId="0" applyNumberFormat="1" applyFont="1" applyFill="1" applyBorder="1" applyAlignment="1">
      <alignment horizontal="right" vertical="center" shrinkToFit="1"/>
      <protection locked="0"/>
    </xf>
    <xf numFmtId="49" fontId="42" fillId="0" borderId="39" xfId="0" applyNumberFormat="1" applyFont="1" applyFill="1" applyBorder="1" applyAlignment="1" applyProtection="1">
      <alignment horizontal="left" vertical="center" wrapText="1"/>
    </xf>
    <xf numFmtId="49" fontId="42" fillId="0" borderId="75" xfId="0" applyNumberFormat="1" applyFont="1" applyFill="1" applyBorder="1" applyAlignment="1" applyProtection="1">
      <alignment horizontal="left" vertical="center" wrapText="1"/>
    </xf>
    <xf numFmtId="49" fontId="31" fillId="0" borderId="45" xfId="0" applyNumberFormat="1" applyFont="1" applyFill="1" applyBorder="1" applyAlignment="1" applyProtection="1">
      <alignment horizontal="left" vertical="center" wrapText="1"/>
    </xf>
    <xf numFmtId="0" fontId="68" fillId="0" borderId="56"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1" xfId="0" applyNumberFormat="1" applyFont="1" applyFill="1" applyBorder="1" applyAlignment="1" applyProtection="1">
      <alignment vertical="center"/>
    </xf>
    <xf numFmtId="49" fontId="42" fillId="0" borderId="77" xfId="0" applyNumberFormat="1" applyFont="1" applyFill="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7" fontId="36" fillId="0" borderId="82"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17" xfId="0" applyNumberFormat="1" applyFont="1" applyFill="1" applyBorder="1" applyAlignment="1" applyProtection="1">
      <alignment horizontal="center" vertical="center" wrapText="1"/>
    </xf>
    <xf numFmtId="0" fontId="42" fillId="5" borderId="18"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68" xfId="0" applyNumberFormat="1" applyFont="1" applyFill="1" applyBorder="1" applyAlignment="1" applyProtection="1">
      <alignment horizontal="center" vertical="center"/>
      <protection hidden="1"/>
    </xf>
    <xf numFmtId="49" fontId="22" fillId="0" borderId="39"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69" xfId="0" applyNumberFormat="1" applyFont="1" applyFill="1" applyBorder="1" applyAlignment="1" applyProtection="1">
      <alignment vertical="top"/>
    </xf>
    <xf numFmtId="0" fontId="70" fillId="10" borderId="85" xfId="0" applyNumberFormat="1" applyFont="1" applyFill="1" applyBorder="1" applyAlignment="1" applyProtection="1">
      <alignment horizontal="center" vertical="center"/>
    </xf>
    <xf numFmtId="164" fontId="16" fillId="0" borderId="24" xfId="20" applyNumberFormat="1" applyFont="1" applyFill="1" applyBorder="1" applyAlignment="1" applyProtection="1">
      <alignment horizontal="right" vertical="top" shrinkToFit="1"/>
    </xf>
    <xf numFmtId="164" fontId="16" fillId="0" borderId="75" xfId="20" applyNumberFormat="1" applyFont="1" applyFill="1" applyBorder="1" applyAlignment="1" applyProtection="1">
      <alignment horizontal="right" vertical="top" shrinkToFit="1"/>
    </xf>
    <xf numFmtId="49" fontId="42" fillId="0" borderId="43"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9" fontId="42" fillId="0" borderId="46" xfId="0" applyNumberFormat="1" applyFont="1" applyFill="1" applyBorder="1" applyAlignment="1" applyProtection="1">
      <alignment horizontal="left" vertical="center" wrapText="1"/>
    </xf>
    <xf numFmtId="49" fontId="22" fillId="0" borderId="50" xfId="0" applyNumberFormat="1" applyFont="1" applyFill="1" applyBorder="1" applyAlignment="1" applyProtection="1">
      <alignment horizontal="left" vertical="center" wrapText="1"/>
    </xf>
    <xf numFmtId="49" fontId="42" fillId="0" borderId="37" xfId="0" applyNumberFormat="1" applyFont="1" applyFill="1" applyBorder="1" applyAlignment="1" applyProtection="1">
      <alignment horizontal="left" vertical="center" wrapText="1"/>
    </xf>
    <xf numFmtId="4" fontId="36" fillId="0" borderId="40" xfId="0" applyNumberFormat="1" applyFont="1" applyFill="1" applyBorder="1" applyAlignment="1">
      <alignment horizontal="right" vertical="center" shrinkToFit="1"/>
      <protection locked="0"/>
    </xf>
    <xf numFmtId="4" fontId="36" fillId="0" borderId="42" xfId="0" applyNumberFormat="1" applyFont="1" applyFill="1" applyBorder="1" applyAlignment="1">
      <alignment horizontal="right" vertical="center" shrinkToFit="1"/>
      <protection locked="0"/>
    </xf>
    <xf numFmtId="4" fontId="36" fillId="0" borderId="47" xfId="0" applyNumberFormat="1" applyFont="1" applyFill="1" applyBorder="1" applyAlignment="1">
      <alignment horizontal="right" vertical="center" shrinkToFit="1"/>
      <protection locked="0"/>
    </xf>
    <xf numFmtId="49" fontId="22" fillId="0" borderId="81" xfId="0" applyNumberFormat="1" applyFont="1" applyFill="1" applyBorder="1" applyAlignment="1" applyProtection="1">
      <alignment horizontal="left" vertical="center" wrapText="1"/>
    </xf>
    <xf numFmtId="49" fontId="22" fillId="0" borderId="74" xfId="0" applyNumberFormat="1" applyFont="1" applyFill="1" applyBorder="1" applyAlignment="1" applyProtection="1">
      <alignment horizontal="left" vertical="center" wrapText="1" shrinkToFit="1"/>
    </xf>
    <xf numFmtId="49" fontId="42" fillId="0" borderId="74" xfId="0" applyNumberFormat="1" applyFont="1" applyFill="1" applyBorder="1" applyAlignment="1" applyProtection="1">
      <alignment horizontal="left" vertical="center" wrapText="1"/>
    </xf>
    <xf numFmtId="4" fontId="36" fillId="0" borderId="74" xfId="0" applyNumberFormat="1" applyFont="1" applyFill="1" applyBorder="1" applyAlignment="1">
      <alignment horizontal="right" vertical="center" shrinkToFit="1"/>
      <protection locked="0"/>
    </xf>
    <xf numFmtId="0" fontId="22" fillId="0" borderId="44" xfId="0" applyNumberFormat="1" applyFont="1" applyFill="1" applyBorder="1" applyAlignment="1" applyProtection="1">
      <alignment horizontal="right" vertical="center" wrapText="1"/>
    </xf>
    <xf numFmtId="49" fontId="42" fillId="0" borderId="45" xfId="0" applyNumberFormat="1" applyFont="1" applyFill="1" applyBorder="1" applyAlignment="1" applyProtection="1">
      <alignment horizontal="left" vertical="center" wrapText="1"/>
    </xf>
    <xf numFmtId="49" fontId="71" fillId="0" borderId="41" xfId="0" applyNumberFormat="1" applyFont="1" applyFill="1" applyBorder="1" applyAlignment="1" applyProtection="1">
      <alignment horizontal="left" vertical="center" wrapText="1"/>
    </xf>
    <xf numFmtId="49" fontId="71" fillId="0" borderId="24" xfId="0" applyNumberFormat="1" applyFont="1" applyFill="1" applyBorder="1" applyAlignment="1" applyProtection="1">
      <alignment horizontal="left" vertical="center" wrapText="1"/>
    </xf>
    <xf numFmtId="49" fontId="42" fillId="0" borderId="24" xfId="0" applyNumberFormat="1" applyFont="1" applyFill="1" applyBorder="1" applyAlignment="1" applyProtection="1">
      <alignment horizontal="left" vertical="center" wrapText="1" shrinkToFit="1"/>
    </xf>
    <xf numFmtId="49" fontId="42" fillId="0" borderId="41" xfId="0" applyNumberFormat="1" applyFont="1" applyFill="1" applyBorder="1" applyAlignment="1" applyProtection="1">
      <alignment horizontal="left" vertical="center" wrapText="1"/>
    </xf>
    <xf numFmtId="0" fontId="14" fillId="5" borderId="95" xfId="0" applyNumberFormat="1" applyFont="1" applyFill="1" applyBorder="1" applyAlignment="1" applyProtection="1">
      <alignment horizontal="center" vertical="center" wrapText="1"/>
    </xf>
    <xf numFmtId="0" fontId="3" fillId="5" borderId="96"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57"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NumberFormat="1" applyFont="1" applyFill="1" applyBorder="1" applyAlignment="1" applyProtection="1">
      <alignment horizontal="center" vertical="center" wrapText="1"/>
    </xf>
    <xf numFmtId="0" fontId="34" fillId="0" borderId="35" xfId="0" applyNumberFormat="1" applyFont="1" applyFill="1" applyBorder="1" applyAlignment="1" applyProtection="1">
      <alignment horizontal="center" vertical="center" wrapText="1"/>
    </xf>
    <xf numFmtId="49" fontId="31" fillId="0" borderId="36" xfId="0" applyNumberFormat="1" applyFont="1" applyFill="1" applyBorder="1" applyAlignment="1" applyProtection="1">
      <alignment horizontal="center" vertical="center" wrapText="1"/>
    </xf>
    <xf numFmtId="0" fontId="34" fillId="0" borderId="18" xfId="0" applyNumberFormat="1" applyFont="1" applyFill="1" applyBorder="1" applyAlignment="1" applyProtection="1">
      <alignment horizontal="center" vertical="center" wrapText="1"/>
    </xf>
    <xf numFmtId="0" fontId="42" fillId="0" borderId="14"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wrapText="1"/>
    </xf>
    <xf numFmtId="49" fontId="42" fillId="0" borderId="36"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xf>
    <xf numFmtId="0" fontId="42" fillId="0" borderId="18" xfId="0" applyNumberFormat="1" applyFont="1" applyFill="1" applyBorder="1" applyAlignment="1" applyProtection="1">
      <alignment horizontal="center" vertical="center" wrapText="1"/>
    </xf>
    <xf numFmtId="0" fontId="34" fillId="0" borderId="14" xfId="0" applyNumberFormat="1" applyFont="1" applyFill="1" applyBorder="1" applyAlignment="1" applyProtection="1">
      <alignment horizontal="center" vertical="center" wrapText="1"/>
    </xf>
    <xf numFmtId="0" fontId="34" fillId="0" borderId="17"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1" xfId="0" applyNumberFormat="1" applyFont="1" applyFill="1" applyBorder="1" applyAlignment="1" applyProtection="1">
      <alignment vertical="top"/>
    </xf>
    <xf numFmtId="165" fontId="11" fillId="0" borderId="51" xfId="0" applyNumberFormat="1" applyFont="1" applyFill="1" applyBorder="1" applyAlignment="1" applyProtection="1">
      <alignment horizontal="center" vertical="center" wrapText="1"/>
    </xf>
    <xf numFmtId="0" fontId="65" fillId="0" borderId="69" xfId="0" applyNumberFormat="1" applyFont="1" applyFill="1" applyBorder="1" applyAlignment="1" applyProtection="1">
      <alignment horizontal="center" vertical="center"/>
      <protection hidden="1"/>
    </xf>
    <xf numFmtId="0" fontId="65" fillId="0" borderId="69" xfId="0" applyNumberFormat="1" applyFont="1" applyFill="1" applyBorder="1" applyAlignment="1" applyProtection="1">
      <alignment vertical="center"/>
      <protection hidden="1"/>
    </xf>
    <xf numFmtId="0" fontId="22" fillId="0" borderId="69" xfId="0" applyNumberFormat="1" applyFont="1" applyFill="1" applyBorder="1" applyAlignment="1" applyProtection="1">
      <alignment horizontal="center" vertical="center"/>
      <protection hidden="1"/>
    </xf>
    <xf numFmtId="0" fontId="22" fillId="0" borderId="69" xfId="0" applyNumberFormat="1" applyFont="1" applyFill="1" applyBorder="1" applyAlignment="1" applyProtection="1">
      <alignment vertical="center"/>
      <protection hidden="1"/>
    </xf>
    <xf numFmtId="0" fontId="14" fillId="5" borderId="67"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1" xfId="0" applyNumberFormat="1" applyFont="1" applyFill="1" applyBorder="1" applyAlignment="1" applyProtection="1">
      <alignment vertical="top"/>
    </xf>
    <xf numFmtId="0" fontId="63" fillId="9" borderId="51" xfId="0" applyNumberFormat="1" applyFont="1" applyFill="1" applyBorder="1" applyAlignment="1" applyProtection="1">
      <alignment vertical="center"/>
    </xf>
    <xf numFmtId="14" fontId="8" fillId="9" borderId="68" xfId="0" applyNumberFormat="1" applyFont="1" applyFill="1" applyBorder="1" applyAlignment="1" applyProtection="1">
      <alignment horizontal="center" vertical="center"/>
      <protection hidden="1"/>
    </xf>
    <xf numFmtId="0" fontId="35" fillId="0" borderId="51" xfId="0" applyNumberFormat="1" applyFont="1" applyFill="1" applyBorder="1" applyAlignment="1" applyProtection="1">
      <alignment vertical="top"/>
    </xf>
    <xf numFmtId="0" fontId="22"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vertical="top"/>
    </xf>
    <xf numFmtId="4" fontId="6" fillId="0" borderId="24" xfId="0" applyNumberFormat="1" applyFont="1" applyFill="1" applyBorder="1" applyAlignment="1">
      <alignment horizontal="right" vertical="center" shrinkToFit="1"/>
      <protection locked="0"/>
    </xf>
    <xf numFmtId="4" fontId="73" fillId="0" borderId="24" xfId="0" applyNumberFormat="1" applyFont="1" applyFill="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NumberFormat="1" applyFont="1" applyFill="1" applyBorder="1" applyAlignment="1" applyProtection="1">
      <alignment horizontal="center" vertical="center" wrapText="1"/>
    </xf>
    <xf numFmtId="0" fontId="22" fillId="0" borderId="49" xfId="0" applyNumberFormat="1" applyFont="1" applyFill="1" applyBorder="1" applyAlignment="1" applyProtection="1">
      <alignment vertical="top"/>
    </xf>
    <xf numFmtId="0" fontId="22" fillId="0" borderId="16" xfId="0" applyNumberFormat="1" applyFont="1" applyFill="1" applyBorder="1" applyAlignment="1" applyProtection="1">
      <alignment vertical="top"/>
    </xf>
    <xf numFmtId="49" fontId="15" fillId="0" borderId="20" xfId="0" applyNumberFormat="1" applyFont="1" applyFill="1" applyBorder="1" applyAlignment="1" applyProtection="1">
      <alignment horizontal="left" vertical="center"/>
    </xf>
    <xf numFmtId="0" fontId="8" fillId="0" borderId="21" xfId="0" applyNumberFormat="1" applyFont="1" applyFill="1" applyBorder="1" applyAlignment="1" applyProtection="1">
      <alignment vertical="top"/>
    </xf>
    <xf numFmtId="0" fontId="8" fillId="0" borderId="22" xfId="0" applyNumberFormat="1" applyFont="1" applyFill="1" applyBorder="1" applyAlignment="1" applyProtection="1">
      <alignment vertical="top"/>
    </xf>
    <xf numFmtId="49" fontId="15" fillId="0" borderId="26" xfId="0" applyNumberFormat="1" applyFont="1" applyFill="1" applyBorder="1" applyAlignment="1" applyProtection="1">
      <alignment horizontal="left" vertical="center"/>
    </xf>
    <xf numFmtId="0" fontId="8" fillId="0" borderId="27" xfId="0" applyNumberFormat="1" applyFont="1" applyFill="1" applyBorder="1" applyAlignment="1" applyProtection="1">
      <alignment vertical="top"/>
    </xf>
    <xf numFmtId="0" fontId="8" fillId="0" borderId="28"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0" xfId="0" applyNumberFormat="1" applyFont="1" applyFill="1" applyBorder="1" applyAlignment="1" applyProtection="1">
      <alignment horizontal="left" vertical="center"/>
    </xf>
    <xf numFmtId="0" fontId="15" fillId="0" borderId="26"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49" fontId="5" fillId="0" borderId="19" xfId="0" applyNumberFormat="1" applyFont="1" applyFill="1" applyBorder="1" applyAlignment="1" applyProtection="1">
      <alignment horizontal="center" vertical="center" wrapText="1"/>
    </xf>
    <xf numFmtId="0" fontId="8" fillId="0" borderId="25" xfId="0" applyNumberFormat="1" applyFont="1" applyFill="1" applyBorder="1" applyAlignment="1" applyProtection="1">
      <alignment vertical="top"/>
    </xf>
    <xf numFmtId="0" fontId="8" fillId="0" borderId="30" xfId="0" applyNumberFormat="1" applyFont="1" applyFill="1" applyBorder="1" applyAlignment="1" applyProtection="1">
      <alignment vertical="top"/>
    </xf>
    <xf numFmtId="0" fontId="53" fillId="5" borderId="92" xfId="0" applyNumberFormat="1" applyFont="1" applyFill="1" applyBorder="1" applyAlignment="1" applyProtection="1">
      <alignment horizontal="left" vertical="center"/>
    </xf>
    <xf numFmtId="0" fontId="53" fillId="5" borderId="6" xfId="0" applyNumberFormat="1" applyFont="1" applyFill="1" applyBorder="1" applyAlignment="1" applyProtection="1">
      <alignment horizontal="left" vertical="center"/>
    </xf>
    <xf numFmtId="0" fontId="53" fillId="5" borderId="93" xfId="0" applyNumberFormat="1" applyFont="1" applyFill="1" applyBorder="1" applyAlignment="1" applyProtection="1">
      <alignment horizontal="left" vertical="center"/>
    </xf>
    <xf numFmtId="0" fontId="53" fillId="5" borderId="94"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NumberFormat="1" applyFont="1" applyFill="1" applyBorder="1" applyAlignment="1" applyProtection="1">
      <alignment horizontal="center" vertical="center" wrapText="1"/>
    </xf>
    <xf numFmtId="0" fontId="8" fillId="0" borderId="51"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48" xfId="0" applyNumberFormat="1" applyFont="1" applyFill="1" applyBorder="1" applyAlignment="1" applyProtection="1">
      <alignment horizontal="left" vertical="center" wrapText="1"/>
    </xf>
    <xf numFmtId="0" fontId="26" fillId="0" borderId="49"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38" xfId="0" applyNumberFormat="1" applyFont="1" applyFill="1" applyBorder="1" applyAlignment="1" applyProtection="1">
      <alignment horizontal="left" vertical="center" wrapText="1"/>
    </xf>
    <xf numFmtId="0" fontId="26" fillId="0" borderId="37"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38" xfId="0" applyNumberFormat="1" applyFont="1" applyFill="1" applyBorder="1" applyAlignment="1" applyProtection="1">
      <alignment horizontal="left" vertical="center"/>
    </xf>
    <xf numFmtId="0" fontId="25" fillId="5" borderId="38" xfId="0" applyNumberFormat="1" applyFont="1" applyFill="1" applyBorder="1" applyAlignment="1">
      <alignment horizontal="left" vertical="center" wrapText="1"/>
      <protection locked="0"/>
    </xf>
    <xf numFmtId="0" fontId="26" fillId="0" borderId="37"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NumberFormat="1" applyFont="1" applyFill="1" applyBorder="1" applyAlignment="1" applyProtection="1">
      <alignment vertical="top"/>
    </xf>
    <xf numFmtId="0" fontId="24" fillId="0" borderId="54"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xf>
    <xf numFmtId="0" fontId="8" fillId="0" borderId="79"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1" fillId="0" borderId="48"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top"/>
    </xf>
    <xf numFmtId="0" fontId="1" fillId="0" borderId="48" xfId="45" applyNumberFormat="1" applyFont="1" applyFill="1" applyBorder="1" applyAlignment="1" applyProtection="1">
      <alignment vertical="center" wrapText="1"/>
    </xf>
    <xf numFmtId="0" fontId="24" fillId="0" borderId="8" xfId="45" applyNumberFormat="1" applyFont="1" applyFill="1" applyBorder="1" applyProtection="1"/>
    <xf numFmtId="0" fontId="20" fillId="0" borderId="48" xfId="45" applyNumberFormat="1" applyFont="1" applyFill="1" applyBorder="1" applyAlignment="1" applyProtection="1">
      <alignment vertical="center" wrapText="1"/>
    </xf>
    <xf numFmtId="0" fontId="20" fillId="0" borderId="48" xfId="0" applyNumberFormat="1" applyFont="1" applyFill="1" applyBorder="1" applyAlignment="1" applyProtection="1">
      <alignment vertical="center" wrapText="1"/>
    </xf>
    <xf numFmtId="0" fontId="21" fillId="0" borderId="68" xfId="48" applyNumberFormat="1" applyFont="1" applyFill="1" applyBorder="1" applyAlignment="1" applyProtection="1">
      <alignment vertical="center" wrapText="1"/>
      <protection hidden="1"/>
    </xf>
    <xf numFmtId="0" fontId="1" fillId="0" borderId="79" xfId="0" applyNumberFormat="1" applyFont="1" applyFill="1" applyBorder="1" applyAlignment="1" applyProtection="1">
      <alignment vertical="center" wrapText="1"/>
    </xf>
    <xf numFmtId="0" fontId="1" fillId="0" borderId="8" xfId="0" applyNumberFormat="1" applyFont="1" applyFill="1" applyBorder="1" applyAlignment="1" applyProtection="1">
      <alignment vertical="center" wrapText="1"/>
    </xf>
    <xf numFmtId="0" fontId="9" fillId="0" borderId="67" xfId="0" applyNumberFormat="1" applyFont="1" applyFill="1" applyBorder="1" applyAlignment="1" applyProtection="1">
      <alignment horizontal="center" vertical="center"/>
    </xf>
    <xf numFmtId="0" fontId="4"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top"/>
    </xf>
    <xf numFmtId="0" fontId="5" fillId="5" borderId="48" xfId="0" applyNumberFormat="1" applyFont="1" applyFill="1" applyBorder="1" applyAlignment="1" applyProtection="1">
      <alignment horizontal="center" vertical="center"/>
    </xf>
    <xf numFmtId="0" fontId="8" fillId="9" borderId="79" xfId="0" applyNumberFormat="1" applyFont="1" applyFill="1" applyBorder="1" applyAlignment="1" applyProtection="1">
      <alignment vertical="center" wrapText="1"/>
    </xf>
    <xf numFmtId="0" fontId="8" fillId="9" borderId="8"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1552838.75</v>
      </c>
      <c r="D2" s="7">
        <f>'PR-RAS'!E6</f>
        <v>2860179.3000000003</v>
      </c>
      <c r="E2" s="7">
        <v>0</v>
      </c>
      <c r="F2" s="7">
        <v>0</v>
      </c>
      <c r="G2" s="8">
        <f t="shared" ref="G2:G65" si="0">(B2/1000)*(C2*1+D2*2)</f>
        <v>7273.1973500000004</v>
      </c>
      <c r="H2" s="8">
        <f t="shared" ref="H2:H65" si="1">ABS(C2-ROUND(C2,0))+ABS(D2-ROUND(D2,0))</f>
        <v>0.55000000027939677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110.32</v>
      </c>
      <c r="D45" s="2">
        <f>'PR-RAS'!E49</f>
        <v>129512.41</v>
      </c>
      <c r="E45" s="2">
        <v>0</v>
      </c>
      <c r="F45" s="2">
        <v>0</v>
      </c>
      <c r="G45" s="3">
        <f t="shared" si="0"/>
        <v>11401.94616</v>
      </c>
      <c r="H45" s="3">
        <f t="shared" si="1"/>
        <v>0.73000000000348564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110.32</v>
      </c>
      <c r="D57" s="2">
        <f>'PR-RAS'!E61</f>
        <v>56.07</v>
      </c>
      <c r="E57" s="2">
        <v>0</v>
      </c>
      <c r="F57" s="2">
        <v>0</v>
      </c>
      <c r="G57" s="3">
        <f t="shared" si="0"/>
        <v>12.457759999999999</v>
      </c>
      <c r="H57" s="3">
        <f t="shared" si="1"/>
        <v>0.38999999999999346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110.32</v>
      </c>
      <c r="D58" s="2">
        <f>'PR-RAS'!E62</f>
        <v>56.07</v>
      </c>
      <c r="E58" s="2">
        <v>0</v>
      </c>
      <c r="F58" s="2">
        <v>0</v>
      </c>
      <c r="G58" s="3">
        <f t="shared" si="0"/>
        <v>12.680219999999998</v>
      </c>
      <c r="H58" s="3">
        <f t="shared" si="1"/>
        <v>0.38999999999999346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129456.34</v>
      </c>
      <c r="E73" s="2">
        <v>0</v>
      </c>
      <c r="F73" s="2">
        <v>0</v>
      </c>
      <c r="G73" s="3">
        <f t="shared" si="2"/>
        <v>18641.712959999997</v>
      </c>
      <c r="H73" s="3">
        <f t="shared" si="3"/>
        <v>0.33999999999650754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129456.34</v>
      </c>
      <c r="E76" s="2">
        <v>0</v>
      </c>
      <c r="F76" s="2">
        <v>0</v>
      </c>
      <c r="G76" s="3">
        <f t="shared" si="2"/>
        <v>19418.450999999997</v>
      </c>
      <c r="H76" s="3">
        <f t="shared" si="3"/>
        <v>0.33999999999650754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9.5500000000000007</v>
      </c>
      <c r="D78" s="2">
        <f>'PR-RAS'!E82</f>
        <v>19.98</v>
      </c>
      <c r="E78" s="2">
        <v>0</v>
      </c>
      <c r="F78" s="2">
        <v>0</v>
      </c>
      <c r="G78" s="3">
        <f t="shared" si="2"/>
        <v>3.8122700000000003</v>
      </c>
      <c r="H78" s="3">
        <f t="shared" si="3"/>
        <v>0.46999999999999886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9.5500000000000007</v>
      </c>
      <c r="D79" s="2">
        <f>'PR-RAS'!E83</f>
        <v>19.98</v>
      </c>
      <c r="E79" s="2">
        <v>0</v>
      </c>
      <c r="F79" s="2">
        <v>0</v>
      </c>
      <c r="G79" s="3">
        <f t="shared" si="2"/>
        <v>3.8617800000000004</v>
      </c>
      <c r="H79" s="3">
        <f t="shared" si="3"/>
        <v>0.46999999999999886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9.5500000000000007</v>
      </c>
      <c r="D82" s="2">
        <f>'PR-RAS'!E86</f>
        <v>19.98</v>
      </c>
      <c r="E82" s="2">
        <v>0</v>
      </c>
      <c r="F82" s="2">
        <v>0</v>
      </c>
      <c r="G82" s="3">
        <f t="shared" si="2"/>
        <v>4.0103100000000005</v>
      </c>
      <c r="H82" s="3">
        <f t="shared" si="3"/>
        <v>0.46999999999999886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270</v>
      </c>
      <c r="D102" s="2">
        <f>'PR-RAS'!E106</f>
        <v>540</v>
      </c>
      <c r="E102" s="2">
        <v>0</v>
      </c>
      <c r="F102" s="2">
        <v>0</v>
      </c>
      <c r="G102" s="3">
        <f t="shared" si="2"/>
        <v>136.35000000000002</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270</v>
      </c>
      <c r="D108" s="2">
        <f>'PR-RAS'!E112</f>
        <v>540</v>
      </c>
      <c r="E108" s="2">
        <v>0</v>
      </c>
      <c r="F108" s="2">
        <v>0</v>
      </c>
      <c r="G108" s="3">
        <f t="shared" si="2"/>
        <v>144.44999999999999</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270</v>
      </c>
      <c r="D113" s="2">
        <f>'PR-RAS'!E117</f>
        <v>540</v>
      </c>
      <c r="E113" s="2">
        <v>0</v>
      </c>
      <c r="F113" s="2">
        <v>0</v>
      </c>
      <c r="G113" s="3">
        <f t="shared" si="2"/>
        <v>151.20000000000002</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40761.11</v>
      </c>
      <c r="D121" s="2">
        <f>'PR-RAS'!E125</f>
        <v>60503.98</v>
      </c>
      <c r="E121" s="2">
        <v>0</v>
      </c>
      <c r="F121" s="2">
        <v>0</v>
      </c>
      <c r="G121" s="3">
        <f t="shared" si="2"/>
        <v>19412.288400000001</v>
      </c>
      <c r="H121" s="3">
        <f t="shared" si="3"/>
        <v>0.12999999999738066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40761.11</v>
      </c>
      <c r="D122" s="2">
        <f>'PR-RAS'!E126</f>
        <v>60503.98</v>
      </c>
      <c r="E122" s="2">
        <v>0</v>
      </c>
      <c r="F122" s="2">
        <v>0</v>
      </c>
      <c r="G122" s="3">
        <f t="shared" si="2"/>
        <v>19574.05747</v>
      </c>
      <c r="H122" s="3">
        <f t="shared" si="3"/>
        <v>0.12999999999738066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17317.509999999998</v>
      </c>
      <c r="D123" s="2">
        <f>'PR-RAS'!E127</f>
        <v>22380.04</v>
      </c>
      <c r="E123" s="2">
        <v>0</v>
      </c>
      <c r="F123" s="2">
        <v>0</v>
      </c>
      <c r="G123" s="3">
        <f t="shared" si="2"/>
        <v>7573.465979999999</v>
      </c>
      <c r="H123" s="3">
        <f t="shared" si="3"/>
        <v>0.53000000000247383</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23443.599999999999</v>
      </c>
      <c r="D124" s="2">
        <f>'PR-RAS'!E128</f>
        <v>38123.94</v>
      </c>
      <c r="E124" s="2">
        <v>0</v>
      </c>
      <c r="F124" s="2">
        <v>0</v>
      </c>
      <c r="G124" s="3">
        <f t="shared" si="2"/>
        <v>12262.05204</v>
      </c>
      <c r="H124" s="3">
        <f t="shared" si="3"/>
        <v>0.45999999999912689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1511287.47</v>
      </c>
      <c r="D130" s="2">
        <f>'PR-RAS'!E134</f>
        <v>2669495.2000000002</v>
      </c>
      <c r="E130" s="2">
        <v>0</v>
      </c>
      <c r="F130" s="2">
        <v>0</v>
      </c>
      <c r="G130" s="3">
        <f t="shared" ref="G130:G193" si="4">(B130/1000)*(C130*1+D130*2)</f>
        <v>883685.84523000009</v>
      </c>
      <c r="H130" s="3">
        <f t="shared" ref="H130:H193" si="5">ABS(C130-ROUND(C130,0))+ABS(D130-ROUND(D130,0))</f>
        <v>0.67000000015832484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1511287.47</v>
      </c>
      <c r="D131" s="2">
        <f>'PR-RAS'!E135</f>
        <v>2669495.2000000002</v>
      </c>
      <c r="E131" s="2">
        <v>0</v>
      </c>
      <c r="F131" s="2">
        <v>0</v>
      </c>
      <c r="G131" s="3">
        <f t="shared" si="4"/>
        <v>890536.12310000008</v>
      </c>
      <c r="H131" s="3">
        <f t="shared" si="5"/>
        <v>0.67000000015832484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1511287.47</v>
      </c>
      <c r="D132" s="2">
        <f>'PR-RAS'!E136</f>
        <v>1407278.75</v>
      </c>
      <c r="E132" s="2">
        <v>0</v>
      </c>
      <c r="F132" s="2">
        <v>0</v>
      </c>
      <c r="G132" s="3">
        <f t="shared" si="4"/>
        <v>566685.69106999994</v>
      </c>
      <c r="H132" s="3">
        <f t="shared" si="5"/>
        <v>0.71999999997206032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1262216.45</v>
      </c>
      <c r="E133" s="2">
        <v>0</v>
      </c>
      <c r="F133" s="2">
        <v>0</v>
      </c>
      <c r="G133" s="3">
        <f t="shared" si="4"/>
        <v>333225.14280000003</v>
      </c>
      <c r="H133" s="3">
        <f t="shared" si="5"/>
        <v>0.44999999995343387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400.3</v>
      </c>
      <c r="D136" s="2">
        <f>'PR-RAS'!E140</f>
        <v>107.73</v>
      </c>
      <c r="E136" s="2">
        <v>0</v>
      </c>
      <c r="F136" s="2">
        <v>0</v>
      </c>
      <c r="G136" s="3">
        <f t="shared" si="4"/>
        <v>83.127600000000001</v>
      </c>
      <c r="H136" s="3">
        <f t="shared" si="5"/>
        <v>0.57000000000000739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400.3</v>
      </c>
      <c r="D147" s="2">
        <f>'PR-RAS'!E151</f>
        <v>107.73</v>
      </c>
      <c r="E147" s="2">
        <v>0</v>
      </c>
      <c r="F147" s="2">
        <v>0</v>
      </c>
      <c r="G147" s="3">
        <f t="shared" si="4"/>
        <v>89.900959999999998</v>
      </c>
      <c r="H147" s="3">
        <f t="shared" si="5"/>
        <v>0.57000000000000739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1124974.53</v>
      </c>
      <c r="D148" s="2">
        <f>'PR-RAS'!E152</f>
        <v>1459109.87</v>
      </c>
      <c r="E148" s="2">
        <v>0</v>
      </c>
      <c r="F148" s="2">
        <v>0</v>
      </c>
      <c r="G148" s="3">
        <f t="shared" si="4"/>
        <v>594349.55769000005</v>
      </c>
      <c r="H148" s="3">
        <f t="shared" si="5"/>
        <v>0.59999999986030161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727622.54</v>
      </c>
      <c r="D149" s="2">
        <f>'PR-RAS'!E153</f>
        <v>731161.19000000006</v>
      </c>
      <c r="E149" s="2">
        <v>0</v>
      </c>
      <c r="F149" s="2">
        <v>0</v>
      </c>
      <c r="G149" s="3">
        <f t="shared" si="4"/>
        <v>324111.84815999999</v>
      </c>
      <c r="H149" s="3">
        <f t="shared" si="5"/>
        <v>0.65000000002328306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598612.27</v>
      </c>
      <c r="D150" s="2">
        <f>'PR-RAS'!E154</f>
        <v>601718.28</v>
      </c>
      <c r="E150" s="2">
        <v>0</v>
      </c>
      <c r="F150" s="2">
        <v>0</v>
      </c>
      <c r="G150" s="3">
        <f t="shared" si="4"/>
        <v>268505.27567</v>
      </c>
      <c r="H150" s="3">
        <f t="shared" si="5"/>
        <v>0.55000000004656613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583380.6</v>
      </c>
      <c r="D151" s="2">
        <f>'PR-RAS'!E155</f>
        <v>584247.67000000004</v>
      </c>
      <c r="E151" s="2">
        <v>0</v>
      </c>
      <c r="F151" s="2">
        <v>0</v>
      </c>
      <c r="G151" s="3">
        <f t="shared" si="4"/>
        <v>262781.391</v>
      </c>
      <c r="H151" s="3">
        <f t="shared" si="5"/>
        <v>0.72999999998137355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15231.67</v>
      </c>
      <c r="D153" s="2">
        <f>'PR-RAS'!E157</f>
        <v>17470.61</v>
      </c>
      <c r="E153" s="2">
        <v>0</v>
      </c>
      <c r="F153" s="2">
        <v>0</v>
      </c>
      <c r="G153" s="3">
        <f t="shared" si="4"/>
        <v>7626.2792799999997</v>
      </c>
      <c r="H153" s="3">
        <f t="shared" si="5"/>
        <v>0.71999999999934516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29964.75</v>
      </c>
      <c r="D155" s="2">
        <f>'PR-RAS'!E159</f>
        <v>29837.86</v>
      </c>
      <c r="E155" s="2">
        <v>0</v>
      </c>
      <c r="F155" s="2">
        <v>0</v>
      </c>
      <c r="G155" s="3">
        <f t="shared" si="4"/>
        <v>13804.632379999999</v>
      </c>
      <c r="H155" s="3">
        <f t="shared" si="5"/>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99045.52</v>
      </c>
      <c r="D156" s="2">
        <f>'PR-RAS'!E160</f>
        <v>99605.05</v>
      </c>
      <c r="E156" s="2">
        <v>0</v>
      </c>
      <c r="F156" s="2">
        <v>0</v>
      </c>
      <c r="G156" s="3">
        <f t="shared" si="4"/>
        <v>46229.621099999997</v>
      </c>
      <c r="H156" s="3">
        <f t="shared" si="5"/>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99045.52</v>
      </c>
      <c r="D158" s="2">
        <f>'PR-RAS'!E162</f>
        <v>99605.05</v>
      </c>
      <c r="E158" s="2">
        <v>0</v>
      </c>
      <c r="F158" s="2">
        <v>0</v>
      </c>
      <c r="G158" s="3">
        <f t="shared" si="4"/>
        <v>46826.132339999996</v>
      </c>
      <c r="H158" s="3">
        <f t="shared" si="5"/>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397350.57000000007</v>
      </c>
      <c r="D160" s="2">
        <f>'PR-RAS'!E164</f>
        <v>727948.68</v>
      </c>
      <c r="E160" s="2">
        <v>0</v>
      </c>
      <c r="F160" s="2">
        <v>0</v>
      </c>
      <c r="G160" s="3">
        <f t="shared" si="4"/>
        <v>294666.42087000003</v>
      </c>
      <c r="H160" s="3">
        <f t="shared" si="5"/>
        <v>0.74999999988358468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25924.94</v>
      </c>
      <c r="D161" s="2">
        <f>'PR-RAS'!E165</f>
        <v>32378.030000000002</v>
      </c>
      <c r="E161" s="2">
        <v>0</v>
      </c>
      <c r="F161" s="2">
        <v>0</v>
      </c>
      <c r="G161" s="3">
        <f t="shared" si="4"/>
        <v>14508.960000000001</v>
      </c>
      <c r="H161" s="3">
        <f t="shared" si="5"/>
        <v>9.0000000003783498E-2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2712.8</v>
      </c>
      <c r="D162" s="2">
        <f>'PR-RAS'!E166</f>
        <v>3839.56</v>
      </c>
      <c r="E162" s="2">
        <v>0</v>
      </c>
      <c r="F162" s="2">
        <v>0</v>
      </c>
      <c r="G162" s="3">
        <f t="shared" si="4"/>
        <v>1673.0991200000001</v>
      </c>
      <c r="H162" s="3">
        <f t="shared" si="5"/>
        <v>0.63999999999987267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22297.14</v>
      </c>
      <c r="D163" s="2">
        <f>'PR-RAS'!E167</f>
        <v>25599.47</v>
      </c>
      <c r="E163" s="2">
        <v>0</v>
      </c>
      <c r="F163" s="2">
        <v>0</v>
      </c>
      <c r="G163" s="3">
        <f t="shared" si="4"/>
        <v>11906.364960000001</v>
      </c>
      <c r="H163" s="3">
        <f t="shared" si="5"/>
        <v>0.61000000000058208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915</v>
      </c>
      <c r="D164" s="2">
        <f>'PR-RAS'!E168</f>
        <v>2939</v>
      </c>
      <c r="E164" s="2">
        <v>0</v>
      </c>
      <c r="F164" s="2">
        <v>0</v>
      </c>
      <c r="G164" s="3">
        <f t="shared" si="4"/>
        <v>1107.259</v>
      </c>
      <c r="H164" s="3">
        <f t="shared" si="5"/>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168113.12</v>
      </c>
      <c r="D166" s="2">
        <f>'PR-RAS'!E170</f>
        <v>145073.72</v>
      </c>
      <c r="E166" s="2">
        <v>0</v>
      </c>
      <c r="F166" s="2">
        <v>0</v>
      </c>
      <c r="G166" s="3">
        <f t="shared" si="4"/>
        <v>75612.992400000003</v>
      </c>
      <c r="H166" s="3">
        <f t="shared" si="5"/>
        <v>0.39999999999417923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70378.83</v>
      </c>
      <c r="D167" s="2">
        <f>'PR-RAS'!E171</f>
        <v>51366.06</v>
      </c>
      <c r="E167" s="2">
        <v>0</v>
      </c>
      <c r="F167" s="2">
        <v>0</v>
      </c>
      <c r="G167" s="3">
        <f t="shared" si="4"/>
        <v>28736.417700000002</v>
      </c>
      <c r="H167" s="3">
        <f t="shared" si="5"/>
        <v>0.22999999999592546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19245.32</v>
      </c>
      <c r="D168" s="2">
        <f>'PR-RAS'!E172</f>
        <v>15171.23</v>
      </c>
      <c r="E168" s="2">
        <v>0</v>
      </c>
      <c r="F168" s="2">
        <v>0</v>
      </c>
      <c r="G168" s="3">
        <f t="shared" si="4"/>
        <v>8281.1592600000004</v>
      </c>
      <c r="H168" s="3">
        <f t="shared" si="5"/>
        <v>0.5499999999992724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24358.05</v>
      </c>
      <c r="D169" s="2">
        <f>'PR-RAS'!E173</f>
        <v>31361.14</v>
      </c>
      <c r="E169" s="2">
        <v>0</v>
      </c>
      <c r="F169" s="2">
        <v>0</v>
      </c>
      <c r="G169" s="3">
        <f t="shared" si="4"/>
        <v>14629.495440000001</v>
      </c>
      <c r="H169" s="3">
        <f t="shared" si="5"/>
        <v>0.18999999999869033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36958.800000000003</v>
      </c>
      <c r="D170" s="2">
        <f>'PR-RAS'!E174</f>
        <v>32999.31</v>
      </c>
      <c r="E170" s="2">
        <v>0</v>
      </c>
      <c r="F170" s="2">
        <v>0</v>
      </c>
      <c r="G170" s="3">
        <f t="shared" si="4"/>
        <v>17399.803980000001</v>
      </c>
      <c r="H170" s="3">
        <f t="shared" si="5"/>
        <v>0.50999999999476131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5042.5200000000004</v>
      </c>
      <c r="D171" s="2">
        <f>'PR-RAS'!E175</f>
        <v>5585.89</v>
      </c>
      <c r="E171" s="2">
        <v>0</v>
      </c>
      <c r="F171" s="2">
        <v>0</v>
      </c>
      <c r="G171" s="3">
        <f t="shared" si="4"/>
        <v>2756.4310000000005</v>
      </c>
      <c r="H171" s="3">
        <f t="shared" si="5"/>
        <v>0.58999999999923602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12129.6</v>
      </c>
      <c r="D173" s="2">
        <f>'PR-RAS'!E177</f>
        <v>8590.09</v>
      </c>
      <c r="E173" s="2">
        <v>0</v>
      </c>
      <c r="F173" s="2">
        <v>0</v>
      </c>
      <c r="G173" s="3">
        <f t="shared" si="4"/>
        <v>5041.2821599999997</v>
      </c>
      <c r="H173" s="3">
        <f t="shared" si="5"/>
        <v>0.48999999999978172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144990.73000000001</v>
      </c>
      <c r="D174" s="2">
        <f>'PR-RAS'!E178</f>
        <v>103295.52</v>
      </c>
      <c r="E174" s="2">
        <v>0</v>
      </c>
      <c r="F174" s="2">
        <v>0</v>
      </c>
      <c r="G174" s="3">
        <f t="shared" si="4"/>
        <v>60823.646209999999</v>
      </c>
      <c r="H174" s="3">
        <f t="shared" si="5"/>
        <v>0.74999999998544808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7326.84</v>
      </c>
      <c r="D175" s="2">
        <f>'PR-RAS'!E179</f>
        <v>4624.71</v>
      </c>
      <c r="E175" s="2">
        <v>0</v>
      </c>
      <c r="F175" s="2">
        <v>0</v>
      </c>
      <c r="G175" s="3">
        <f t="shared" si="4"/>
        <v>2884.2692400000001</v>
      </c>
      <c r="H175" s="3">
        <f t="shared" si="5"/>
        <v>0.4499999999998181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64808.69</v>
      </c>
      <c r="D176" s="2">
        <f>'PR-RAS'!E180</f>
        <v>28625.86</v>
      </c>
      <c r="E176" s="2">
        <v>0</v>
      </c>
      <c r="F176" s="2">
        <v>0</v>
      </c>
      <c r="G176" s="3">
        <f t="shared" si="4"/>
        <v>21360.571749999999</v>
      </c>
      <c r="H176" s="3">
        <f t="shared" si="5"/>
        <v>0.44999999999708962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508.4</v>
      </c>
      <c r="D177" s="2">
        <f>'PR-RAS'!E181</f>
        <v>738</v>
      </c>
      <c r="E177" s="2">
        <v>0</v>
      </c>
      <c r="F177" s="2">
        <v>0</v>
      </c>
      <c r="G177" s="3">
        <f t="shared" si="4"/>
        <v>349.25439999999998</v>
      </c>
      <c r="H177" s="3">
        <f t="shared" si="5"/>
        <v>0.39999999999997726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11436.97</v>
      </c>
      <c r="D178" s="2">
        <f>'PR-RAS'!E182</f>
        <v>15366.56</v>
      </c>
      <c r="E178" s="2">
        <v>0</v>
      </c>
      <c r="F178" s="2">
        <v>0</v>
      </c>
      <c r="G178" s="3">
        <f t="shared" si="4"/>
        <v>7464.1059299999988</v>
      </c>
      <c r="H178" s="3">
        <f t="shared" si="5"/>
        <v>0.47000000000116415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889.92</v>
      </c>
      <c r="D179" s="2">
        <f>'PR-RAS'!E183</f>
        <v>1785.12</v>
      </c>
      <c r="E179" s="2">
        <v>0</v>
      </c>
      <c r="F179" s="2">
        <v>0</v>
      </c>
      <c r="G179" s="3">
        <f t="shared" si="4"/>
        <v>793.90847999999994</v>
      </c>
      <c r="H179" s="3">
        <f t="shared" si="5"/>
        <v>0.19999999999993179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37927.15</v>
      </c>
      <c r="D180" s="2">
        <f>'PR-RAS'!E184</f>
        <v>26200.03</v>
      </c>
      <c r="E180" s="2">
        <v>0</v>
      </c>
      <c r="F180" s="2">
        <v>0</v>
      </c>
      <c r="G180" s="3">
        <f t="shared" si="4"/>
        <v>16168.570589999998</v>
      </c>
      <c r="H180" s="3">
        <f t="shared" si="5"/>
        <v>0.18000000000029104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12768.09</v>
      </c>
      <c r="D181" s="2">
        <f>'PR-RAS'!E185</f>
        <v>11321.04</v>
      </c>
      <c r="E181" s="2">
        <v>0</v>
      </c>
      <c r="F181" s="2">
        <v>0</v>
      </c>
      <c r="G181" s="3">
        <f t="shared" si="4"/>
        <v>6373.8305999999993</v>
      </c>
      <c r="H181" s="3">
        <f t="shared" si="5"/>
        <v>0.13000000000101863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4775.28</v>
      </c>
      <c r="D182" s="2">
        <f>'PR-RAS'!E186</f>
        <v>4649.8100000000004</v>
      </c>
      <c r="E182" s="2">
        <v>0</v>
      </c>
      <c r="F182" s="2">
        <v>0</v>
      </c>
      <c r="G182" s="3">
        <f t="shared" si="4"/>
        <v>2547.5569</v>
      </c>
      <c r="H182" s="3">
        <f t="shared" si="5"/>
        <v>0.46999999999934516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4549.3900000000003</v>
      </c>
      <c r="D183" s="2">
        <f>'PR-RAS'!E187</f>
        <v>9984.39</v>
      </c>
      <c r="E183" s="2">
        <v>0</v>
      </c>
      <c r="F183" s="2">
        <v>0</v>
      </c>
      <c r="G183" s="3">
        <f t="shared" si="4"/>
        <v>4462.3069399999995</v>
      </c>
      <c r="H183" s="3">
        <f t="shared" si="5"/>
        <v>0.77999999999974534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3871.58</v>
      </c>
      <c r="D184" s="2">
        <f>'PR-RAS'!E188</f>
        <v>3731.58</v>
      </c>
      <c r="E184" s="2">
        <v>0</v>
      </c>
      <c r="F184" s="2">
        <v>0</v>
      </c>
      <c r="G184" s="3">
        <f t="shared" si="4"/>
        <v>2074.2574199999999</v>
      </c>
      <c r="H184" s="3">
        <f t="shared" si="5"/>
        <v>0.84000000000014552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54450.2</v>
      </c>
      <c r="D190" s="2">
        <f>'PR-RAS'!E194</f>
        <v>443469.83</v>
      </c>
      <c r="E190" s="2">
        <v>0</v>
      </c>
      <c r="F190" s="2">
        <v>0</v>
      </c>
      <c r="G190" s="3">
        <f t="shared" si="4"/>
        <v>177922.68354</v>
      </c>
      <c r="H190" s="3">
        <f t="shared" si="5"/>
        <v>0.36999999998079147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11988.7</v>
      </c>
      <c r="D191" s="2">
        <f>'PR-RAS'!E195</f>
        <v>12176.54</v>
      </c>
      <c r="E191" s="2">
        <v>0</v>
      </c>
      <c r="F191" s="2">
        <v>0</v>
      </c>
      <c r="G191" s="3">
        <f t="shared" si="4"/>
        <v>6904.9381999999996</v>
      </c>
      <c r="H191" s="3">
        <f t="shared" si="5"/>
        <v>0.75999999999839929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34735.49</v>
      </c>
      <c r="D192" s="2">
        <f>'PR-RAS'!E196</f>
        <v>36446.94</v>
      </c>
      <c r="E192" s="2">
        <v>0</v>
      </c>
      <c r="F192" s="2">
        <v>0</v>
      </c>
      <c r="G192" s="3">
        <f t="shared" si="4"/>
        <v>20557.20967</v>
      </c>
      <c r="H192" s="3">
        <f t="shared" si="5"/>
        <v>0.54999999999563443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1141.42</v>
      </c>
      <c r="D193" s="2">
        <f>'PR-RAS'!E197</f>
        <v>747.07</v>
      </c>
      <c r="E193" s="2">
        <v>0</v>
      </c>
      <c r="F193" s="2">
        <v>0</v>
      </c>
      <c r="G193" s="3">
        <f t="shared" si="4"/>
        <v>506.0275200000001</v>
      </c>
      <c r="H193" s="3">
        <f t="shared" si="5"/>
        <v>0.49000000000012278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3497</v>
      </c>
      <c r="D194" s="2">
        <f>'PR-RAS'!E198</f>
        <v>3624.35</v>
      </c>
      <c r="E194" s="2">
        <v>0</v>
      </c>
      <c r="F194" s="2">
        <v>0</v>
      </c>
      <c r="G194" s="3">
        <f t="shared" ref="G194:G257" si="6">(B194/1000)*(C194*1+D194*2)</f>
        <v>2073.9201000000003</v>
      </c>
      <c r="H194" s="3">
        <f t="shared" ref="H194:H257" si="7">ABS(C194-ROUND(C194,0))+ABS(D194-ROUND(D194,0))</f>
        <v>0.34999999999990905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3087.59</v>
      </c>
      <c r="D195" s="2">
        <f>'PR-RAS'!E199</f>
        <v>3401.24</v>
      </c>
      <c r="E195" s="2">
        <v>0</v>
      </c>
      <c r="F195" s="2">
        <v>0</v>
      </c>
      <c r="G195" s="3">
        <f t="shared" si="6"/>
        <v>1918.6735799999999</v>
      </c>
      <c r="H195" s="3">
        <f t="shared" si="7"/>
        <v>0.6499999999996362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387073.69</v>
      </c>
      <c r="E197" s="2">
        <v>0</v>
      </c>
      <c r="F197" s="2">
        <v>0</v>
      </c>
      <c r="G197" s="3">
        <f t="shared" si="6"/>
        <v>151732.88648000002</v>
      </c>
      <c r="H197" s="3">
        <f t="shared" si="7"/>
        <v>0.30999999999767169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1.42</v>
      </c>
      <c r="D198" s="2">
        <f>'PR-RAS'!E202</f>
        <v>0</v>
      </c>
      <c r="E198" s="2">
        <v>0</v>
      </c>
      <c r="F198" s="2">
        <v>0</v>
      </c>
      <c r="G198" s="3">
        <f t="shared" si="6"/>
        <v>0.27973999999999999</v>
      </c>
      <c r="H198" s="3">
        <f t="shared" si="7"/>
        <v>0.41999999999999993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1.42</v>
      </c>
      <c r="D212" s="2">
        <f>'PR-RAS'!E216</f>
        <v>0</v>
      </c>
      <c r="E212" s="2">
        <v>0</v>
      </c>
      <c r="F212" s="2">
        <v>0</v>
      </c>
      <c r="G212" s="3">
        <f t="shared" si="6"/>
        <v>0.29962</v>
      </c>
      <c r="H212" s="3">
        <f t="shared" si="7"/>
        <v>0.41999999999999993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6"/>
        <v>0</v>
      </c>
      <c r="H213" s="3">
        <f t="shared" si="7"/>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1.42</v>
      </c>
      <c r="D215" s="2">
        <f>'PR-RAS'!E219</f>
        <v>0</v>
      </c>
      <c r="E215" s="2">
        <v>0</v>
      </c>
      <c r="F215" s="2">
        <v>0</v>
      </c>
      <c r="G215" s="3">
        <f t="shared" si="6"/>
        <v>0.30387999999999998</v>
      </c>
      <c r="H215" s="3">
        <f t="shared" si="7"/>
        <v>0.41999999999999993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1124974.53</v>
      </c>
      <c r="D295" s="2">
        <f>'PR-RAS'!E299</f>
        <v>1459109.87</v>
      </c>
      <c r="E295" s="2">
        <v>0</v>
      </c>
      <c r="F295" s="2">
        <v>0</v>
      </c>
      <c r="G295" s="3">
        <f t="shared" si="8"/>
        <v>1188699.1153800001</v>
      </c>
      <c r="H295" s="3">
        <f t="shared" si="9"/>
        <v>0.59999999986030161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427864.22</v>
      </c>
      <c r="D296" s="2">
        <f>'PR-RAS'!E300</f>
        <v>1401069.4300000002</v>
      </c>
      <c r="E296" s="2">
        <v>0</v>
      </c>
      <c r="F296" s="2">
        <v>0</v>
      </c>
      <c r="G296" s="3">
        <f t="shared" si="8"/>
        <v>952850.90859999997</v>
      </c>
      <c r="H296" s="3">
        <f t="shared" si="9"/>
        <v>0.65000000013969839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683031.29</v>
      </c>
      <c r="D298" s="2">
        <f>'PR-RAS'!E302</f>
        <v>677534.21</v>
      </c>
      <c r="E298" s="2">
        <v>0</v>
      </c>
      <c r="F298" s="2">
        <v>0</v>
      </c>
      <c r="G298" s="3">
        <f t="shared" si="8"/>
        <v>605315.61387</v>
      </c>
      <c r="H298" s="3">
        <f t="shared" si="9"/>
        <v>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2192.25</v>
      </c>
      <c r="D300" s="2">
        <f>'PR-RAS'!E304</f>
        <v>282.91000000000003</v>
      </c>
      <c r="E300" s="2">
        <v>0</v>
      </c>
      <c r="F300" s="2">
        <v>0</v>
      </c>
      <c r="G300" s="3">
        <f t="shared" si="8"/>
        <v>824.66292999999996</v>
      </c>
      <c r="H300" s="3">
        <f t="shared" si="9"/>
        <v>0.33999999999997499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2187.39</v>
      </c>
      <c r="D301" s="2">
        <f>'PR-RAS'!E305</f>
        <v>281.60000000000002</v>
      </c>
      <c r="E301" s="2">
        <v>0</v>
      </c>
      <c r="F301" s="2">
        <v>0</v>
      </c>
      <c r="G301" s="3">
        <f t="shared" si="8"/>
        <v>825.17700000000002</v>
      </c>
      <c r="H301" s="3">
        <f t="shared" si="9"/>
        <v>0.78999999999984993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31047.62</v>
      </c>
      <c r="D303" s="2">
        <f>'PR-RAS'!E308</f>
        <v>12380.94</v>
      </c>
      <c r="E303" s="2">
        <v>0</v>
      </c>
      <c r="F303" s="2">
        <v>0</v>
      </c>
      <c r="G303" s="3">
        <f t="shared" si="8"/>
        <v>16854.469000000001</v>
      </c>
      <c r="H303" s="3">
        <f t="shared" si="9"/>
        <v>0.44000000000050932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31047.62</v>
      </c>
      <c r="D316" s="2">
        <f>'PR-RAS'!E321</f>
        <v>12380.94</v>
      </c>
      <c r="E316" s="2">
        <v>0</v>
      </c>
      <c r="F316" s="2">
        <v>0</v>
      </c>
      <c r="G316" s="3">
        <f t="shared" si="8"/>
        <v>17579.9925</v>
      </c>
      <c r="H316" s="3">
        <f t="shared" si="9"/>
        <v>0.44000000000050932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31047.62</v>
      </c>
      <c r="D341" s="2">
        <f>'PR-RAS'!E346</f>
        <v>12380.94</v>
      </c>
      <c r="E341" s="2">
        <v>0</v>
      </c>
      <c r="F341" s="2">
        <v>0</v>
      </c>
      <c r="G341" s="3">
        <f t="shared" si="10"/>
        <v>18975.23</v>
      </c>
      <c r="H341" s="3">
        <f t="shared" si="11"/>
        <v>0.44000000000050932</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31047.62</v>
      </c>
      <c r="D343" s="2">
        <f>'PR-RAS'!E348</f>
        <v>12380.94</v>
      </c>
      <c r="E343" s="2">
        <v>0</v>
      </c>
      <c r="F343" s="2">
        <v>0</v>
      </c>
      <c r="G343" s="3">
        <f t="shared" si="10"/>
        <v>19086.849000000002</v>
      </c>
      <c r="H343" s="3">
        <f t="shared" si="11"/>
        <v>0.44000000000050932</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970139.20000000007</v>
      </c>
      <c r="D355" s="2">
        <f>'PR-RAS'!E360</f>
        <v>1524445.7100000002</v>
      </c>
      <c r="E355" s="2">
        <v>0</v>
      </c>
      <c r="F355" s="2">
        <v>0</v>
      </c>
      <c r="G355" s="3">
        <f t="shared" si="10"/>
        <v>1422736.8394800001</v>
      </c>
      <c r="H355" s="3">
        <f t="shared" si="11"/>
        <v>0.48999999987427145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970139.20000000007</v>
      </c>
      <c r="D368" s="2">
        <f>'PR-RAS'!E373</f>
        <v>1524445.7100000002</v>
      </c>
      <c r="E368" s="2">
        <v>0</v>
      </c>
      <c r="F368" s="2">
        <v>0</v>
      </c>
      <c r="G368" s="3">
        <f t="shared" si="10"/>
        <v>1474984.2375400001</v>
      </c>
      <c r="H368" s="3">
        <f t="shared" si="11"/>
        <v>0.48999999987427145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924840.9</v>
      </c>
      <c r="D369" s="2">
        <f>'PR-RAS'!E374</f>
        <v>1508777.85</v>
      </c>
      <c r="E369" s="2">
        <v>0</v>
      </c>
      <c r="F369" s="2">
        <v>0</v>
      </c>
      <c r="G369" s="3">
        <f t="shared" si="10"/>
        <v>1450801.9487999999</v>
      </c>
      <c r="H369" s="3">
        <f t="shared" si="11"/>
        <v>0.24999999988358468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924840.9</v>
      </c>
      <c r="D371" s="2">
        <f>'PR-RAS'!E376</f>
        <v>1508777.85</v>
      </c>
      <c r="E371" s="2">
        <v>0</v>
      </c>
      <c r="F371" s="2">
        <v>0</v>
      </c>
      <c r="G371" s="3">
        <f t="shared" si="10"/>
        <v>1458686.7420000001</v>
      </c>
      <c r="H371" s="3">
        <f t="shared" si="11"/>
        <v>0.24999999988358468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28034.3</v>
      </c>
      <c r="D374" s="2">
        <f>'PR-RAS'!E379</f>
        <v>15667.86</v>
      </c>
      <c r="E374" s="2">
        <v>0</v>
      </c>
      <c r="F374" s="2">
        <v>0</v>
      </c>
      <c r="G374" s="3">
        <f t="shared" si="10"/>
        <v>22145.017460000003</v>
      </c>
      <c r="H374" s="3">
        <f t="shared" si="11"/>
        <v>0.43999999999869033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1960.66</v>
      </c>
      <c r="E375" s="2">
        <v>0</v>
      </c>
      <c r="F375" s="2">
        <v>0</v>
      </c>
      <c r="G375" s="3">
        <f t="shared" si="10"/>
        <v>1466.57368</v>
      </c>
      <c r="H375" s="3">
        <f t="shared" si="11"/>
        <v>0.33999999999991815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28034.3</v>
      </c>
      <c r="D381" s="2">
        <f>'PR-RAS'!E386</f>
        <v>13707.2</v>
      </c>
      <c r="E381" s="2">
        <v>0</v>
      </c>
      <c r="F381" s="2">
        <v>0</v>
      </c>
      <c r="G381" s="3">
        <f t="shared" si="10"/>
        <v>21070.505999999998</v>
      </c>
      <c r="H381" s="3">
        <f t="shared" si="11"/>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17264</v>
      </c>
      <c r="D383" s="2">
        <f>'PR-RAS'!E388</f>
        <v>0</v>
      </c>
      <c r="E383" s="2">
        <v>0</v>
      </c>
      <c r="F383" s="2">
        <v>0</v>
      </c>
      <c r="G383" s="3">
        <f t="shared" si="10"/>
        <v>6594.848</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17264</v>
      </c>
      <c r="D384" s="2">
        <f>'PR-RAS'!E389</f>
        <v>0</v>
      </c>
      <c r="E384" s="2">
        <v>0</v>
      </c>
      <c r="F384" s="2">
        <v>0</v>
      </c>
      <c r="G384" s="3">
        <f t="shared" si="10"/>
        <v>6612.1120000000001</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939091.58000000007</v>
      </c>
      <c r="D413" s="2">
        <f>'PR-RAS'!E418</f>
        <v>1512064.7700000003</v>
      </c>
      <c r="E413" s="2">
        <v>0</v>
      </c>
      <c r="F413" s="2">
        <v>0</v>
      </c>
      <c r="G413" s="3">
        <f t="shared" si="12"/>
        <v>1632847.1014400001</v>
      </c>
      <c r="H413" s="3">
        <f t="shared" si="13"/>
        <v>0.6499999996740371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1583886.37</v>
      </c>
      <c r="D417" s="2">
        <f>'PR-RAS'!E422</f>
        <v>2872560.24</v>
      </c>
      <c r="E417" s="2">
        <v>0</v>
      </c>
      <c r="F417" s="2">
        <v>0</v>
      </c>
      <c r="G417" s="3">
        <f t="shared" si="12"/>
        <v>3048866.8496000003</v>
      </c>
      <c r="H417" s="3">
        <f t="shared" si="13"/>
        <v>0.61000000033527613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2095113.73</v>
      </c>
      <c r="D418" s="2">
        <f>'PR-RAS'!E423</f>
        <v>2983555.58</v>
      </c>
      <c r="E418" s="2">
        <v>0</v>
      </c>
      <c r="F418" s="2">
        <v>0</v>
      </c>
      <c r="G418" s="3">
        <f t="shared" si="12"/>
        <v>3361947.7791300002</v>
      </c>
      <c r="H418" s="3">
        <f t="shared" si="13"/>
        <v>0.68999999994412065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511227.35999999987</v>
      </c>
      <c r="D420" s="2">
        <f>'PR-RAS'!E425</f>
        <v>110995.33999999985</v>
      </c>
      <c r="E420" s="2">
        <v>0</v>
      </c>
      <c r="F420" s="2">
        <v>0</v>
      </c>
      <c r="G420" s="3">
        <f t="shared" si="12"/>
        <v>307218.3587599998</v>
      </c>
      <c r="H420" s="3">
        <f t="shared" si="13"/>
        <v>0.69999999972060323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683031.29</v>
      </c>
      <c r="D421" s="2">
        <f>'PR-RAS'!E426</f>
        <v>677534.21</v>
      </c>
      <c r="E421" s="2">
        <v>0</v>
      </c>
      <c r="F421" s="2">
        <v>0</v>
      </c>
      <c r="G421" s="3">
        <f t="shared" si="12"/>
        <v>856001.87819999992</v>
      </c>
      <c r="H421" s="3">
        <f t="shared" si="13"/>
        <v>0.5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2192.25</v>
      </c>
      <c r="D423" s="2">
        <f>'PR-RAS'!E428</f>
        <v>282.91000000000003</v>
      </c>
      <c r="E423" s="2">
        <v>0</v>
      </c>
      <c r="F423" s="2">
        <v>0</v>
      </c>
      <c r="G423" s="3">
        <f t="shared" si="12"/>
        <v>1163.90554</v>
      </c>
      <c r="H423" s="3">
        <f t="shared" si="13"/>
        <v>0.33999999999997499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1583886.37</v>
      </c>
      <c r="D637" s="2">
        <f>'PR-RAS'!E643</f>
        <v>2872560.24</v>
      </c>
      <c r="E637" s="2">
        <v>0</v>
      </c>
      <c r="F637" s="2">
        <v>0</v>
      </c>
      <c r="G637" s="3">
        <f t="shared" si="18"/>
        <v>4661248.3566000005</v>
      </c>
      <c r="H637" s="3">
        <f t="shared" si="19"/>
        <v>0.61000000033527613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2095113.73</v>
      </c>
      <c r="D638" s="2">
        <f>'PR-RAS'!E644</f>
        <v>2983555.58</v>
      </c>
      <c r="E638" s="2">
        <v>0</v>
      </c>
      <c r="F638" s="2">
        <v>0</v>
      </c>
      <c r="G638" s="3">
        <f t="shared" si="18"/>
        <v>5135637.2549300008</v>
      </c>
      <c r="H638" s="3">
        <f t="shared" si="19"/>
        <v>0.68999999994412065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8"/>
        <v>0</v>
      </c>
      <c r="H639" s="3">
        <f t="shared" si="19"/>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511227.35999999987</v>
      </c>
      <c r="D640" s="2">
        <f>'PR-RAS'!E646</f>
        <v>110995.33999999985</v>
      </c>
      <c r="E640" s="2">
        <v>0</v>
      </c>
      <c r="F640" s="2">
        <v>0</v>
      </c>
      <c r="G640" s="3">
        <f t="shared" si="18"/>
        <v>468526.32755999971</v>
      </c>
      <c r="H640" s="3">
        <f t="shared" si="19"/>
        <v>0.69999999972060323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683031.29</v>
      </c>
      <c r="D641" s="2">
        <f>'PR-RAS'!E647</f>
        <v>677534.21</v>
      </c>
      <c r="E641" s="2">
        <v>0</v>
      </c>
      <c r="F641" s="2">
        <v>0</v>
      </c>
      <c r="G641" s="3">
        <f t="shared" si="18"/>
        <v>1304383.8144</v>
      </c>
      <c r="H641" s="3">
        <f t="shared" si="19"/>
        <v>0.5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ref="G642:G705" si="20">(B642/1000)*(C642*1+D642*2)</f>
        <v>0</v>
      </c>
      <c r="H642" s="3">
        <f t="shared" ref="H642:H705" si="21">ABS(C642-ROUND(C642,0))+ABS(D642-ROUND(D642,0))</f>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171803.93000000017</v>
      </c>
      <c r="D643" s="2">
        <f>'PR-RAS'!E649</f>
        <v>566538.87000000011</v>
      </c>
      <c r="E643" s="2">
        <v>0</v>
      </c>
      <c r="F643" s="2">
        <v>0</v>
      </c>
      <c r="G643" s="3">
        <f t="shared" si="20"/>
        <v>837734.03214000026</v>
      </c>
      <c r="H643" s="3">
        <f t="shared" si="21"/>
        <v>0.19999999972060323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20"/>
        <v>0</v>
      </c>
      <c r="H644" s="3">
        <f t="shared" si="21"/>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v>
      </c>
      <c r="D646" s="2">
        <f>'PR-RAS'!E653</f>
        <v>0</v>
      </c>
      <c r="E646" s="2">
        <v>0</v>
      </c>
      <c r="F646" s="2">
        <v>0</v>
      </c>
      <c r="G646" s="3">
        <f t="shared" si="20"/>
        <v>9.6750000000000007</v>
      </c>
      <c r="H646" s="3">
        <f t="shared" si="2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769269.3</v>
      </c>
      <c r="D647" s="2">
        <f>'PR-RAS'!E654</f>
        <v>1110698.6399999999</v>
      </c>
      <c r="E647" s="2">
        <v>0</v>
      </c>
      <c r="F647" s="2">
        <v>0</v>
      </c>
      <c r="G647" s="3">
        <f t="shared" si="20"/>
        <v>1931970.6106800002</v>
      </c>
      <c r="H647" s="3">
        <f t="shared" si="21"/>
        <v>0.66000000014901161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769284.3</v>
      </c>
      <c r="D648" s="2">
        <f>'PR-RAS'!E655</f>
        <v>1110698.6399999999</v>
      </c>
      <c r="E648" s="2">
        <v>0</v>
      </c>
      <c r="F648" s="2">
        <v>0</v>
      </c>
      <c r="G648" s="3">
        <f t="shared" si="20"/>
        <v>1934970.9822600002</v>
      </c>
      <c r="H648" s="3">
        <f t="shared" si="21"/>
        <v>0.66000000014901161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20"/>
        <v>0</v>
      </c>
      <c r="H649" s="3">
        <f t="shared" si="2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56</v>
      </c>
      <c r="D651" s="2">
        <f>'PR-RAS'!E658</f>
        <v>54</v>
      </c>
      <c r="E651" s="2">
        <v>0</v>
      </c>
      <c r="F651" s="2">
        <v>0</v>
      </c>
      <c r="G651" s="3">
        <f t="shared" si="20"/>
        <v>106.60000000000001</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56</v>
      </c>
      <c r="D653" s="2">
        <f>'PR-RAS'!E660</f>
        <v>57</v>
      </c>
      <c r="E653" s="2">
        <v>0</v>
      </c>
      <c r="F653" s="2">
        <v>0</v>
      </c>
      <c r="G653" s="3">
        <f t="shared" si="20"/>
        <v>110.84</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110.32</v>
      </c>
      <c r="D670" s="2">
        <f>'PR-RAS'!E677</f>
        <v>56.07</v>
      </c>
      <c r="E670" s="2">
        <v>0</v>
      </c>
      <c r="F670" s="2">
        <v>0</v>
      </c>
      <c r="G670" s="3">
        <f t="shared" si="20"/>
        <v>148.82574</v>
      </c>
      <c r="H670" s="3">
        <f t="shared" si="21"/>
        <v>0.38999999999999346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270</v>
      </c>
      <c r="D719" s="2">
        <f>'PR-RAS'!E726</f>
        <v>540</v>
      </c>
      <c r="E719" s="2">
        <v>0</v>
      </c>
      <c r="F719" s="2">
        <v>0</v>
      </c>
      <c r="G719" s="3">
        <f t="shared" si="22"/>
        <v>969.3</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3121.1</v>
      </c>
      <c r="E725" s="2">
        <v>0</v>
      </c>
      <c r="F725" s="2">
        <v>0</v>
      </c>
      <c r="G725" s="3">
        <f t="shared" si="22"/>
        <v>4519.3527999999997</v>
      </c>
      <c r="H725" s="3">
        <f t="shared" si="23"/>
        <v>9.9999999999909051E-2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2648.64</v>
      </c>
      <c r="E726" s="2">
        <v>0</v>
      </c>
      <c r="F726" s="2">
        <v>0</v>
      </c>
      <c r="G726" s="3">
        <f t="shared" si="22"/>
        <v>4160.5719999999992</v>
      </c>
      <c r="H726" s="3">
        <f t="shared" si="23"/>
        <v>0.80000000000012506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22297.14</v>
      </c>
      <c r="D727" s="2">
        <f>'PR-RAS'!E734</f>
        <v>25599.47</v>
      </c>
      <c r="E727" s="2">
        <v>0</v>
      </c>
      <c r="F727" s="2">
        <v>0</v>
      </c>
      <c r="G727" s="3">
        <f t="shared" si="22"/>
        <v>53358.15408</v>
      </c>
      <c r="H727" s="3">
        <f t="shared" si="23"/>
        <v>0.61000000000058208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4086.15</v>
      </c>
      <c r="D729" s="2">
        <f>'PR-RAS'!E736</f>
        <v>2976.11</v>
      </c>
      <c r="E729" s="2">
        <v>0</v>
      </c>
      <c r="F729" s="2">
        <v>0</v>
      </c>
      <c r="G729" s="3">
        <f t="shared" si="22"/>
        <v>7307.93336</v>
      </c>
      <c r="H729" s="3">
        <f t="shared" si="23"/>
        <v>0.26000000000021828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22"/>
        <v>0</v>
      </c>
      <c r="H731" s="3">
        <f t="shared" si="23"/>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11988.7</v>
      </c>
      <c r="D734" s="2">
        <f>'PR-RAS'!E741</f>
        <v>12176.54</v>
      </c>
      <c r="E734" s="2">
        <v>0</v>
      </c>
      <c r="F734" s="2">
        <v>0</v>
      </c>
      <c r="G734" s="3">
        <f t="shared" si="22"/>
        <v>26638.524739999997</v>
      </c>
      <c r="H734" s="3">
        <f t="shared" si="23"/>
        <v>0.75999999999839929</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5053.96</v>
      </c>
      <c r="D735" s="2">
        <f>'PR-RAS'!E742</f>
        <v>5327.63</v>
      </c>
      <c r="E735" s="2">
        <v>0</v>
      </c>
      <c r="F735" s="2">
        <v>0</v>
      </c>
      <c r="G735" s="3">
        <f t="shared" si="22"/>
        <v>11530.567480000002</v>
      </c>
      <c r="H735" s="3">
        <f t="shared" si="23"/>
        <v>0.40999999999985448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1250</v>
      </c>
      <c r="D736" s="2">
        <f>'PR-RAS'!E743</f>
        <v>0</v>
      </c>
      <c r="E736" s="2">
        <v>0</v>
      </c>
      <c r="F736" s="2">
        <v>0</v>
      </c>
      <c r="G736" s="3">
        <f t="shared" si="22"/>
        <v>918.75</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1050</v>
      </c>
      <c r="E737" s="2">
        <v>0</v>
      </c>
      <c r="F737" s="2">
        <v>0</v>
      </c>
      <c r="G737" s="3">
        <f t="shared" si="22"/>
        <v>2383.1680000000001</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177242.87</v>
      </c>
      <c r="D1581" s="7"/>
      <c r="E1581" s="7">
        <v>0</v>
      </c>
      <c r="F1581" s="7">
        <v>0</v>
      </c>
      <c r="G1581" s="8">
        <f t="shared" ref="G1581:G1612" si="54">B1581/1000*C1581</f>
        <v>177.24287000000001</v>
      </c>
      <c r="H1581" s="8">
        <f t="shared" ref="H1581:H1612" si="55">ABS(C1581-ROUND(C1581,0))</f>
        <v>0.13000000000465661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3527466.09</v>
      </c>
      <c r="D1582" s="2">
        <v>0</v>
      </c>
      <c r="E1582" s="2">
        <v>0</v>
      </c>
      <c r="F1582" s="2">
        <v>0</v>
      </c>
      <c r="G1582" s="3">
        <f t="shared" si="54"/>
        <v>7054.9321799999998</v>
      </c>
      <c r="H1582" s="3">
        <f t="shared" si="55"/>
        <v>8.9999999850988388E-2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23079.47</v>
      </c>
      <c r="D1583" s="2">
        <v>0</v>
      </c>
      <c r="E1583" s="2">
        <v>0</v>
      </c>
      <c r="F1583" s="2">
        <v>0</v>
      </c>
      <c r="G1583" s="3">
        <f t="shared" si="54"/>
        <v>69.238410000000002</v>
      </c>
      <c r="H1583" s="3">
        <f t="shared" si="55"/>
        <v>0.47000000000116415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1974398.95</v>
      </c>
      <c r="D1584" s="2">
        <v>0</v>
      </c>
      <c r="E1584" s="2">
        <v>0</v>
      </c>
      <c r="F1584" s="2">
        <v>0</v>
      </c>
      <c r="G1584" s="3">
        <f t="shared" si="54"/>
        <v>7897.5958000000001</v>
      </c>
      <c r="H1584" s="3">
        <f t="shared" si="55"/>
        <v>5.0000000046566129E-2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762584.03</v>
      </c>
      <c r="D1585" s="2">
        <v>0</v>
      </c>
      <c r="E1585" s="2">
        <v>0</v>
      </c>
      <c r="F1585" s="2">
        <v>0</v>
      </c>
      <c r="G1585" s="3">
        <f t="shared" si="54"/>
        <v>3812.9201500000004</v>
      </c>
      <c r="H1585" s="3">
        <f t="shared" si="55"/>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520252.97</v>
      </c>
      <c r="D1586" s="2">
        <v>0</v>
      </c>
      <c r="E1586" s="2">
        <v>0</v>
      </c>
      <c r="F1586" s="2">
        <v>0</v>
      </c>
      <c r="G1586" s="3">
        <f t="shared" si="54"/>
        <v>3121.51782</v>
      </c>
      <c r="H1586" s="3">
        <f t="shared" si="55"/>
        <v>3.0000000027939677E-2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54"/>
        <v>0</v>
      </c>
      <c r="H1587" s="3">
        <f t="shared" si="55"/>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691561.95</v>
      </c>
      <c r="D1592" s="2">
        <v>0</v>
      </c>
      <c r="E1592" s="2">
        <v>0</v>
      </c>
      <c r="F1592" s="2">
        <v>0</v>
      </c>
      <c r="G1592" s="3">
        <f t="shared" si="54"/>
        <v>8298.7433999999994</v>
      </c>
      <c r="H1592" s="3">
        <f t="shared" si="55"/>
        <v>5.0000000046566129E-2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1529987.67</v>
      </c>
      <c r="D1593" s="2">
        <v>0</v>
      </c>
      <c r="E1593" s="2">
        <v>0</v>
      </c>
      <c r="F1593" s="2">
        <v>0</v>
      </c>
      <c r="G1593" s="3">
        <f t="shared" si="54"/>
        <v>19889.839709999997</v>
      </c>
      <c r="H1593" s="3">
        <f t="shared" si="55"/>
        <v>0.33000000007450581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 t="shared" si="54"/>
        <v>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3219079.0599999996</v>
      </c>
      <c r="D1601" s="2">
        <v>0</v>
      </c>
      <c r="E1601" s="2">
        <v>0</v>
      </c>
      <c r="F1601" s="2">
        <v>0</v>
      </c>
      <c r="G1601" s="3">
        <f t="shared" si="54"/>
        <v>67600.66025999999</v>
      </c>
      <c r="H1601" s="3">
        <f t="shared" si="55"/>
        <v>5.9999999590218067E-2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15446.13</v>
      </c>
      <c r="D1602" s="2">
        <v>0</v>
      </c>
      <c r="E1602" s="2">
        <v>0</v>
      </c>
      <c r="F1602" s="2">
        <v>0</v>
      </c>
      <c r="G1602" s="3">
        <f t="shared" si="54"/>
        <v>339.81485999999995</v>
      </c>
      <c r="H1602" s="3">
        <f t="shared" si="55"/>
        <v>0.12999999999919964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1941416.48</v>
      </c>
      <c r="D1603" s="2">
        <v>0</v>
      </c>
      <c r="E1603" s="2">
        <v>0</v>
      </c>
      <c r="F1603" s="2">
        <v>0</v>
      </c>
      <c r="G1603" s="3">
        <f t="shared" si="54"/>
        <v>44652.579039999997</v>
      </c>
      <c r="H1603" s="3">
        <f t="shared" si="55"/>
        <v>0.47999999998137355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765086.26</v>
      </c>
      <c r="D1604" s="2">
        <v>0</v>
      </c>
      <c r="E1604" s="2">
        <v>0</v>
      </c>
      <c r="F1604" s="2">
        <v>0</v>
      </c>
      <c r="G1604" s="3">
        <f t="shared" si="54"/>
        <v>18362.070240000001</v>
      </c>
      <c r="H1604" s="3">
        <f t="shared" si="55"/>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554614.61</v>
      </c>
      <c r="D1605" s="2">
        <v>0</v>
      </c>
      <c r="E1605" s="2">
        <v>0</v>
      </c>
      <c r="F1605" s="2">
        <v>0</v>
      </c>
      <c r="G1605" s="3">
        <f t="shared" si="54"/>
        <v>13865.365250000001</v>
      </c>
      <c r="H1605" s="3">
        <f t="shared" si="55"/>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54"/>
        <v>0</v>
      </c>
      <c r="H1606" s="3">
        <f t="shared" si="55"/>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621715.61</v>
      </c>
      <c r="D1611" s="2">
        <v>0</v>
      </c>
      <c r="E1611" s="2">
        <v>0</v>
      </c>
      <c r="F1611" s="2">
        <v>0</v>
      </c>
      <c r="G1611" s="3">
        <f t="shared" si="54"/>
        <v>19273.18391</v>
      </c>
      <c r="H1611" s="3">
        <f t="shared" si="55"/>
        <v>0.39000000001396984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1262216.45</v>
      </c>
      <c r="D1612" s="2">
        <v>0</v>
      </c>
      <c r="E1612" s="2">
        <v>0</v>
      </c>
      <c r="F1612" s="2">
        <v>0</v>
      </c>
      <c r="G1612" s="3">
        <f t="shared" si="54"/>
        <v>40390.926399999997</v>
      </c>
      <c r="H1612" s="3">
        <f t="shared" si="55"/>
        <v>0.44999999995343387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 t="shared" si="56"/>
        <v>0</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485629.90000000037</v>
      </c>
      <c r="D1620" s="2">
        <v>0</v>
      </c>
      <c r="E1620" s="2">
        <v>0</v>
      </c>
      <c r="F1620" s="2">
        <v>0</v>
      </c>
      <c r="G1620" s="3">
        <f t="shared" si="56"/>
        <v>19425.196000000014</v>
      </c>
      <c r="H1620" s="3">
        <f t="shared" si="57"/>
        <v>9.999999962747097E-2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485629.9</v>
      </c>
      <c r="D1680" s="2">
        <v>0</v>
      </c>
      <c r="E1680" s="2">
        <v>0</v>
      </c>
      <c r="F1680" s="2">
        <v>0</v>
      </c>
      <c r="G1680" s="3">
        <f t="shared" si="60"/>
        <v>48562.990000000005</v>
      </c>
      <c r="H1680" s="3">
        <f t="shared" si="61"/>
        <v>9.9999999976716936E-2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9929.7900000000009</v>
      </c>
      <c r="D1681" s="2">
        <v>0</v>
      </c>
      <c r="E1681" s="2">
        <v>0</v>
      </c>
      <c r="F1681" s="2">
        <v>0</v>
      </c>
      <c r="G1681" s="3">
        <f t="shared" si="60"/>
        <v>1002.9087900000002</v>
      </c>
      <c r="H1681" s="3">
        <f t="shared" si="61"/>
        <v>0.20999999999912689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207928.89</v>
      </c>
      <c r="D1682" s="2">
        <v>0</v>
      </c>
      <c r="E1682" s="2">
        <v>0</v>
      </c>
      <c r="F1682" s="2">
        <v>0</v>
      </c>
      <c r="G1682" s="3">
        <f t="shared" si="60"/>
        <v>21208.746780000001</v>
      </c>
      <c r="H1682" s="3">
        <f t="shared" si="61"/>
        <v>0.10999999998603016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267771.21999999997</v>
      </c>
      <c r="D1683" s="2">
        <v>0</v>
      </c>
      <c r="E1683" s="2">
        <v>0</v>
      </c>
      <c r="F1683" s="2">
        <v>0</v>
      </c>
      <c r="G1683" s="3">
        <f t="shared" si="60"/>
        <v>27580.435659999996</v>
      </c>
      <c r="H1683" s="3">
        <f t="shared" si="61"/>
        <v>0.21999999997206032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4" t="s">
        <v>2019</v>
      </c>
      <c r="B1" s="414"/>
      <c r="C1" s="414"/>
    </row>
    <row r="2" spans="1:16" ht="33" customHeight="1" x14ac:dyDescent="0.2">
      <c r="A2" s="415" t="s">
        <v>2020</v>
      </c>
      <c r="B2" s="416"/>
      <c r="C2" s="406"/>
      <c r="D2" s="5"/>
      <c r="E2" s="5"/>
      <c r="F2" s="5"/>
      <c r="G2" s="5"/>
      <c r="H2" s="5"/>
      <c r="I2" s="5"/>
      <c r="J2" s="5"/>
      <c r="K2" s="5"/>
      <c r="L2" s="5"/>
      <c r="M2" s="5"/>
      <c r="N2" s="5"/>
      <c r="O2" s="5"/>
      <c r="P2" s="5"/>
    </row>
    <row r="3" spans="1:16" ht="18.75" customHeight="1" x14ac:dyDescent="0.2">
      <c r="A3" s="222" t="s">
        <v>2021</v>
      </c>
      <c r="B3" s="417" t="s">
        <v>2022</v>
      </c>
      <c r="C3" s="406"/>
      <c r="D3" s="5"/>
      <c r="E3" s="5"/>
      <c r="F3" s="5"/>
      <c r="G3" s="5"/>
      <c r="H3" s="5"/>
      <c r="I3" s="5"/>
      <c r="J3" s="5"/>
      <c r="K3" s="5"/>
      <c r="L3" s="5"/>
      <c r="M3" s="5"/>
      <c r="N3" s="5"/>
      <c r="O3" s="5"/>
      <c r="P3" s="5"/>
    </row>
    <row r="4" spans="1:16" ht="37.5" hidden="1" customHeight="1" x14ac:dyDescent="0.2">
      <c r="A4" s="223" t="s">
        <v>2023</v>
      </c>
      <c r="B4" s="405" t="s">
        <v>2024</v>
      </c>
      <c r="C4" s="406"/>
      <c r="D4" s="5"/>
      <c r="E4" s="5"/>
      <c r="F4" s="5"/>
      <c r="G4" s="5"/>
      <c r="H4" s="5"/>
      <c r="I4" s="5"/>
      <c r="J4" s="5"/>
      <c r="K4" s="5"/>
      <c r="L4" s="5"/>
      <c r="M4" s="5"/>
      <c r="N4" s="5"/>
      <c r="O4" s="5"/>
      <c r="P4" s="5"/>
    </row>
    <row r="5" spans="1:16" ht="48" hidden="1" customHeight="1" x14ac:dyDescent="0.2">
      <c r="A5" s="223" t="s">
        <v>2023</v>
      </c>
      <c r="B5" s="405" t="s">
        <v>2025</v>
      </c>
      <c r="C5" s="406"/>
      <c r="D5" s="5"/>
      <c r="E5" s="5"/>
      <c r="F5" s="5"/>
      <c r="G5" s="5"/>
      <c r="H5" s="5"/>
      <c r="I5" s="5"/>
      <c r="J5" s="5"/>
      <c r="K5" s="5"/>
      <c r="L5" s="5"/>
      <c r="M5" s="5"/>
      <c r="N5" s="5"/>
      <c r="O5" s="5"/>
      <c r="P5" s="5"/>
    </row>
    <row r="6" spans="1:16" ht="59.25" hidden="1" customHeight="1" x14ac:dyDescent="0.2">
      <c r="A6" s="223" t="s">
        <v>2023</v>
      </c>
      <c r="B6" s="405" t="s">
        <v>2026</v>
      </c>
      <c r="C6" s="406"/>
      <c r="D6" s="5"/>
      <c r="E6" s="5"/>
      <c r="F6" s="5"/>
      <c r="G6" s="5"/>
      <c r="H6" s="5"/>
      <c r="I6" s="5"/>
      <c r="J6" s="5"/>
      <c r="K6" s="5"/>
      <c r="L6" s="5"/>
      <c r="M6" s="5"/>
      <c r="N6" s="5"/>
      <c r="O6" s="5"/>
      <c r="P6" s="5"/>
    </row>
    <row r="7" spans="1:16" ht="48" hidden="1" customHeight="1" x14ac:dyDescent="0.2">
      <c r="A7" s="223" t="s">
        <v>2027</v>
      </c>
      <c r="B7" s="405" t="s">
        <v>2028</v>
      </c>
      <c r="C7" s="406"/>
      <c r="D7" s="5"/>
      <c r="E7" s="5"/>
      <c r="F7" s="5"/>
      <c r="G7" s="5"/>
      <c r="H7" s="5"/>
      <c r="I7" s="5"/>
      <c r="J7" s="5"/>
      <c r="K7" s="5"/>
      <c r="L7" s="5"/>
      <c r="M7" s="5"/>
      <c r="N7" s="5"/>
      <c r="O7" s="5"/>
      <c r="P7" s="5"/>
    </row>
    <row r="8" spans="1:16" ht="41.25" hidden="1" customHeight="1" x14ac:dyDescent="0.2">
      <c r="A8" s="223" t="s">
        <v>2029</v>
      </c>
      <c r="B8" s="405" t="s">
        <v>2030</v>
      </c>
      <c r="C8" s="406"/>
      <c r="D8" s="5"/>
      <c r="E8" s="5"/>
      <c r="F8" s="5"/>
      <c r="G8" s="5"/>
      <c r="H8" s="5"/>
      <c r="I8" s="5"/>
      <c r="J8" s="5"/>
      <c r="K8" s="5"/>
      <c r="L8" s="5"/>
      <c r="M8" s="5"/>
      <c r="N8" s="5"/>
      <c r="O8" s="5"/>
      <c r="P8" s="5"/>
    </row>
    <row r="9" spans="1:16" ht="59.25" hidden="1" customHeight="1" x14ac:dyDescent="0.2">
      <c r="A9" s="223" t="s">
        <v>2031</v>
      </c>
      <c r="B9" s="405" t="s">
        <v>2032</v>
      </c>
      <c r="C9" s="406"/>
      <c r="D9" s="5"/>
      <c r="E9" s="5"/>
      <c r="F9" s="5"/>
      <c r="G9" s="5"/>
      <c r="H9" s="5"/>
      <c r="I9" s="5"/>
      <c r="J9" s="5"/>
      <c r="K9" s="5"/>
      <c r="L9" s="5"/>
      <c r="M9" s="5"/>
      <c r="N9" s="5"/>
      <c r="O9" s="5"/>
      <c r="P9" s="5"/>
    </row>
    <row r="10" spans="1:16" ht="61.5" hidden="1" customHeight="1" x14ac:dyDescent="0.2">
      <c r="A10" s="223" t="s">
        <v>2031</v>
      </c>
      <c r="B10" s="405" t="s">
        <v>2033</v>
      </c>
      <c r="C10" s="406"/>
      <c r="D10" s="5"/>
      <c r="E10" s="5"/>
      <c r="F10" s="5"/>
      <c r="G10" s="5"/>
      <c r="H10" s="5"/>
      <c r="I10" s="5"/>
      <c r="J10" s="5"/>
      <c r="K10" s="5"/>
      <c r="L10" s="5"/>
      <c r="M10" s="5"/>
      <c r="N10" s="5"/>
      <c r="O10" s="5"/>
      <c r="P10" s="5"/>
    </row>
    <row r="11" spans="1:16" ht="43.5" hidden="1" customHeight="1" x14ac:dyDescent="0.2">
      <c r="A11" s="223" t="s">
        <v>2031</v>
      </c>
      <c r="B11" s="405" t="s">
        <v>2034</v>
      </c>
      <c r="C11" s="406"/>
      <c r="D11" s="5"/>
      <c r="E11" s="5"/>
      <c r="F11" s="5"/>
      <c r="G11" s="5"/>
      <c r="H11" s="5"/>
      <c r="I11" s="5"/>
      <c r="J11" s="5"/>
      <c r="K11" s="5"/>
      <c r="L11" s="5"/>
      <c r="M11" s="5"/>
      <c r="N11" s="5"/>
      <c r="O11" s="5"/>
      <c r="P11" s="5"/>
    </row>
    <row r="12" spans="1:16" ht="27.75" hidden="1" customHeight="1" x14ac:dyDescent="0.2">
      <c r="A12" s="223" t="s">
        <v>2035</v>
      </c>
      <c r="B12" s="405" t="s">
        <v>2036</v>
      </c>
      <c r="C12" s="406"/>
      <c r="D12" s="5"/>
      <c r="E12" s="5"/>
      <c r="F12" s="5"/>
      <c r="G12" s="5"/>
      <c r="H12" s="5"/>
      <c r="I12" s="5"/>
      <c r="J12" s="5"/>
      <c r="K12" s="5"/>
      <c r="L12" s="5"/>
      <c r="M12" s="5"/>
      <c r="N12" s="5"/>
      <c r="O12" s="5"/>
      <c r="P12" s="5"/>
    </row>
    <row r="13" spans="1:16" ht="27.75" hidden="1" customHeight="1" x14ac:dyDescent="0.2">
      <c r="A13" s="223" t="s">
        <v>2037</v>
      </c>
      <c r="B13" s="405" t="s">
        <v>2038</v>
      </c>
      <c r="C13" s="406"/>
      <c r="D13" s="5"/>
      <c r="E13" s="5"/>
      <c r="F13" s="5"/>
      <c r="G13" s="5"/>
      <c r="H13" s="5"/>
      <c r="I13" s="5"/>
      <c r="J13" s="5"/>
      <c r="K13" s="5"/>
      <c r="L13" s="5"/>
      <c r="M13" s="5"/>
      <c r="N13" s="5"/>
      <c r="O13" s="5"/>
      <c r="P13" s="5"/>
    </row>
    <row r="14" spans="1:16" ht="45.75" hidden="1" customHeight="1" x14ac:dyDescent="0.2">
      <c r="A14" s="223" t="s">
        <v>2039</v>
      </c>
      <c r="B14" s="405" t="s">
        <v>2040</v>
      </c>
      <c r="C14" s="406"/>
      <c r="D14" s="5"/>
      <c r="E14" s="5"/>
      <c r="F14" s="5"/>
      <c r="G14" s="5"/>
      <c r="H14" s="5"/>
      <c r="I14" s="5"/>
      <c r="J14" s="5"/>
      <c r="K14" s="5"/>
      <c r="L14" s="5"/>
      <c r="M14" s="5"/>
      <c r="N14" s="5"/>
      <c r="O14" s="5"/>
      <c r="P14" s="5"/>
    </row>
    <row r="15" spans="1:16" ht="45.75" hidden="1" customHeight="1" x14ac:dyDescent="0.2">
      <c r="A15" s="223" t="s">
        <v>2041</v>
      </c>
      <c r="B15" s="405" t="s">
        <v>2042</v>
      </c>
      <c r="C15" s="406"/>
      <c r="D15" s="5"/>
      <c r="E15" s="5"/>
      <c r="F15" s="5"/>
      <c r="G15" s="5"/>
      <c r="H15" s="5"/>
      <c r="I15" s="5"/>
      <c r="J15" s="5"/>
      <c r="K15" s="5"/>
      <c r="L15" s="5"/>
      <c r="M15" s="5"/>
      <c r="N15" s="5"/>
      <c r="O15" s="5"/>
      <c r="P15" s="5"/>
    </row>
    <row r="16" spans="1:16" ht="51" hidden="1" customHeight="1" x14ac:dyDescent="0.2">
      <c r="A16" s="223" t="s">
        <v>2043</v>
      </c>
      <c r="B16" s="405" t="s">
        <v>2044</v>
      </c>
      <c r="C16" s="406"/>
      <c r="D16" s="5"/>
      <c r="E16" s="5"/>
      <c r="F16" s="5"/>
      <c r="G16" s="5"/>
      <c r="H16" s="5"/>
      <c r="I16" s="5"/>
      <c r="J16" s="5"/>
      <c r="K16" s="5"/>
      <c r="L16" s="5"/>
      <c r="M16" s="5"/>
      <c r="N16" s="5"/>
      <c r="O16" s="5"/>
      <c r="P16" s="5"/>
    </row>
    <row r="17" spans="1:16" ht="27.75" hidden="1" customHeight="1" x14ac:dyDescent="0.2">
      <c r="A17" s="223" t="s">
        <v>2045</v>
      </c>
      <c r="B17" s="405" t="s">
        <v>2046</v>
      </c>
      <c r="C17" s="406"/>
      <c r="D17" s="5"/>
      <c r="E17" s="5"/>
      <c r="F17" s="5"/>
      <c r="G17" s="5"/>
      <c r="H17" s="5"/>
      <c r="I17" s="5"/>
      <c r="J17" s="5"/>
      <c r="K17" s="5"/>
      <c r="L17" s="5"/>
      <c r="M17" s="5"/>
      <c r="N17" s="5"/>
      <c r="O17" s="5"/>
      <c r="P17" s="5"/>
    </row>
    <row r="18" spans="1:16" ht="27.75" hidden="1" customHeight="1" x14ac:dyDescent="0.2">
      <c r="A18" s="223" t="s">
        <v>2047</v>
      </c>
      <c r="B18" s="405" t="s">
        <v>2048</v>
      </c>
      <c r="C18" s="406"/>
      <c r="D18" s="5"/>
      <c r="E18" s="5"/>
      <c r="F18" s="5"/>
      <c r="G18" s="5"/>
      <c r="H18" s="5"/>
      <c r="I18" s="5"/>
      <c r="J18" s="5"/>
      <c r="K18" s="5"/>
      <c r="L18" s="5"/>
      <c r="M18" s="5"/>
      <c r="N18" s="5"/>
      <c r="O18" s="5"/>
      <c r="P18" s="5"/>
    </row>
    <row r="19" spans="1:16" ht="45" hidden="1" customHeight="1" x14ac:dyDescent="0.2">
      <c r="A19" s="223" t="s">
        <v>2047</v>
      </c>
      <c r="B19" s="405" t="s">
        <v>2049</v>
      </c>
      <c r="C19" s="406"/>
      <c r="D19" s="5"/>
      <c r="E19" s="5"/>
      <c r="F19" s="5"/>
      <c r="G19" s="5"/>
      <c r="H19" s="5"/>
      <c r="I19" s="5"/>
      <c r="J19" s="5"/>
      <c r="K19" s="5"/>
      <c r="L19" s="5"/>
      <c r="M19" s="5"/>
      <c r="N19" s="5"/>
      <c r="O19" s="5"/>
      <c r="P19" s="5"/>
    </row>
    <row r="20" spans="1:16" ht="45" hidden="1" customHeight="1" x14ac:dyDescent="0.2">
      <c r="A20" s="223" t="s">
        <v>2050</v>
      </c>
      <c r="B20" s="405" t="s">
        <v>2051</v>
      </c>
      <c r="C20" s="406"/>
      <c r="D20" s="5"/>
      <c r="E20" s="5"/>
      <c r="F20" s="5"/>
      <c r="G20" s="5"/>
      <c r="H20" s="5"/>
      <c r="I20" s="5"/>
      <c r="J20" s="5"/>
      <c r="K20" s="5"/>
      <c r="L20" s="5"/>
      <c r="M20" s="5"/>
      <c r="N20" s="5"/>
      <c r="O20" s="5"/>
      <c r="P20" s="5"/>
    </row>
    <row r="21" spans="1:16" ht="30" hidden="1" customHeight="1" x14ac:dyDescent="0.2">
      <c r="A21" s="223" t="s">
        <v>2052</v>
      </c>
      <c r="B21" s="405" t="s">
        <v>2053</v>
      </c>
      <c r="C21" s="406"/>
      <c r="D21" s="5"/>
      <c r="E21" s="5"/>
      <c r="F21" s="5"/>
      <c r="G21" s="5"/>
      <c r="H21" s="5"/>
      <c r="I21" s="5"/>
      <c r="J21" s="5"/>
      <c r="K21" s="5"/>
      <c r="L21" s="5"/>
      <c r="M21" s="5"/>
      <c r="N21" s="5"/>
      <c r="O21" s="5"/>
      <c r="P21" s="5"/>
    </row>
    <row r="22" spans="1:16" ht="30" hidden="1" customHeight="1" x14ac:dyDescent="0.2">
      <c r="A22" s="223" t="s">
        <v>2054</v>
      </c>
      <c r="B22" s="405" t="s">
        <v>2055</v>
      </c>
      <c r="C22" s="406"/>
      <c r="D22" s="5"/>
      <c r="E22" s="5"/>
      <c r="F22" s="5"/>
      <c r="G22" s="5"/>
      <c r="H22" s="5"/>
      <c r="I22" s="5"/>
      <c r="J22" s="5"/>
      <c r="K22" s="5"/>
      <c r="L22" s="5"/>
      <c r="M22" s="5"/>
      <c r="N22" s="5"/>
      <c r="O22" s="5"/>
      <c r="P22" s="5"/>
    </row>
    <row r="23" spans="1:16" ht="30" hidden="1" customHeight="1" x14ac:dyDescent="0.2">
      <c r="A23" s="223" t="s">
        <v>2056</v>
      </c>
      <c r="B23" s="405" t="s">
        <v>2057</v>
      </c>
      <c r="C23" s="406"/>
      <c r="D23" s="5"/>
      <c r="E23" s="5"/>
      <c r="F23" s="5"/>
      <c r="G23" s="5"/>
      <c r="H23" s="5"/>
      <c r="I23" s="5"/>
      <c r="J23" s="5"/>
      <c r="K23" s="5"/>
      <c r="L23" s="5"/>
      <c r="M23" s="5"/>
      <c r="N23" s="5"/>
      <c r="O23" s="5"/>
      <c r="P23" s="5"/>
    </row>
    <row r="24" spans="1:16" ht="30" hidden="1" customHeight="1" x14ac:dyDescent="0.2">
      <c r="A24" s="223" t="s">
        <v>2058</v>
      </c>
      <c r="B24" s="405" t="s">
        <v>2059</v>
      </c>
      <c r="C24" s="406"/>
      <c r="D24" s="5"/>
      <c r="E24" s="5"/>
      <c r="F24" s="5"/>
      <c r="G24" s="5"/>
      <c r="H24" s="5"/>
      <c r="I24" s="5"/>
      <c r="J24" s="5"/>
      <c r="K24" s="5"/>
      <c r="L24" s="5"/>
      <c r="M24" s="5"/>
      <c r="N24" s="5"/>
      <c r="O24" s="5"/>
      <c r="P24" s="5"/>
    </row>
    <row r="25" spans="1:16" ht="30" hidden="1" customHeight="1" x14ac:dyDescent="0.2">
      <c r="A25" s="223" t="s">
        <v>2060</v>
      </c>
      <c r="B25" s="405" t="s">
        <v>2061</v>
      </c>
      <c r="C25" s="406"/>
      <c r="D25" s="5"/>
      <c r="E25" s="5"/>
      <c r="F25" s="5"/>
      <c r="G25" s="5"/>
      <c r="H25" s="5"/>
      <c r="I25" s="5"/>
      <c r="J25" s="5"/>
      <c r="K25" s="5"/>
      <c r="L25" s="5"/>
      <c r="M25" s="5"/>
      <c r="N25" s="5"/>
      <c r="O25" s="5"/>
      <c r="P25" s="5"/>
    </row>
    <row r="26" spans="1:16" ht="30" hidden="1" customHeight="1" x14ac:dyDescent="0.2">
      <c r="A26" s="223" t="s">
        <v>2062</v>
      </c>
      <c r="B26" s="405" t="s">
        <v>2063</v>
      </c>
      <c r="C26" s="406"/>
      <c r="D26" s="5"/>
      <c r="E26" s="5"/>
      <c r="F26" s="5"/>
      <c r="G26" s="5"/>
      <c r="H26" s="5"/>
      <c r="I26" s="5"/>
      <c r="J26" s="5"/>
      <c r="K26" s="5"/>
      <c r="L26" s="5"/>
      <c r="M26" s="5"/>
      <c r="N26" s="5"/>
      <c r="O26" s="5"/>
      <c r="P26" s="5"/>
    </row>
    <row r="27" spans="1:16" ht="70.5" hidden="1" customHeight="1" x14ac:dyDescent="0.2">
      <c r="A27" s="223" t="s">
        <v>2064</v>
      </c>
      <c r="B27" s="405" t="s">
        <v>2065</v>
      </c>
      <c r="C27" s="406"/>
      <c r="D27" s="5"/>
      <c r="E27" s="5"/>
      <c r="F27" s="5"/>
      <c r="G27" s="5"/>
      <c r="H27" s="5"/>
      <c r="I27" s="5"/>
      <c r="J27" s="5"/>
      <c r="K27" s="5"/>
      <c r="L27" s="5"/>
      <c r="M27" s="5"/>
      <c r="N27" s="5"/>
      <c r="O27" s="5"/>
      <c r="P27" s="5"/>
    </row>
    <row r="28" spans="1:16" ht="48" hidden="1" customHeight="1" x14ac:dyDescent="0.2">
      <c r="A28" s="223" t="s">
        <v>2066</v>
      </c>
      <c r="B28" s="405" t="s">
        <v>2067</v>
      </c>
      <c r="C28" s="406"/>
      <c r="D28" s="5"/>
      <c r="E28" s="5"/>
      <c r="F28" s="5"/>
      <c r="G28" s="5"/>
      <c r="H28" s="5"/>
      <c r="I28" s="5"/>
      <c r="J28" s="5"/>
      <c r="K28" s="5"/>
      <c r="L28" s="5"/>
      <c r="M28" s="5"/>
      <c r="N28" s="5"/>
      <c r="O28" s="5"/>
      <c r="P28" s="5"/>
    </row>
    <row r="29" spans="1:16" ht="100.5" hidden="1" customHeight="1" x14ac:dyDescent="0.2">
      <c r="A29" s="223" t="s">
        <v>2068</v>
      </c>
      <c r="B29" s="405" t="s">
        <v>2069</v>
      </c>
      <c r="C29" s="406"/>
      <c r="D29" s="5"/>
      <c r="E29" s="5"/>
      <c r="F29" s="5"/>
      <c r="G29" s="5"/>
      <c r="H29" s="5"/>
      <c r="I29" s="5"/>
      <c r="J29" s="5"/>
      <c r="K29" s="5"/>
      <c r="L29" s="5"/>
      <c r="M29" s="5"/>
      <c r="N29" s="5"/>
      <c r="O29" s="5"/>
      <c r="P29" s="5"/>
    </row>
    <row r="30" spans="1:16" ht="45" hidden="1" customHeight="1" x14ac:dyDescent="0.2">
      <c r="A30" s="223" t="s">
        <v>2070</v>
      </c>
      <c r="B30" s="405" t="s">
        <v>2071</v>
      </c>
      <c r="C30" s="406"/>
      <c r="D30" s="5"/>
      <c r="E30" s="5"/>
      <c r="F30" s="5"/>
      <c r="G30" s="5"/>
      <c r="H30" s="5"/>
      <c r="I30" s="5"/>
      <c r="J30" s="5"/>
      <c r="K30" s="5"/>
      <c r="L30" s="5"/>
      <c r="M30" s="5"/>
      <c r="N30" s="5"/>
      <c r="O30" s="5"/>
      <c r="P30" s="5"/>
    </row>
    <row r="31" spans="1:16" ht="45" hidden="1" customHeight="1" x14ac:dyDescent="0.2">
      <c r="A31" s="223" t="s">
        <v>2072</v>
      </c>
      <c r="B31" s="405" t="s">
        <v>2073</v>
      </c>
      <c r="C31" s="406"/>
      <c r="D31" s="5"/>
      <c r="E31" s="5"/>
      <c r="F31" s="5"/>
      <c r="G31" s="5"/>
      <c r="H31" s="5"/>
      <c r="I31" s="5"/>
      <c r="J31" s="5"/>
      <c r="K31" s="5"/>
      <c r="L31" s="5"/>
      <c r="M31" s="5"/>
      <c r="N31" s="5"/>
      <c r="O31" s="5"/>
      <c r="P31" s="5"/>
    </row>
    <row r="32" spans="1:16" ht="45" hidden="1" customHeight="1" x14ac:dyDescent="0.2">
      <c r="A32" s="223" t="s">
        <v>2074</v>
      </c>
      <c r="B32" s="405" t="s">
        <v>2075</v>
      </c>
      <c r="C32" s="406"/>
      <c r="D32" s="5"/>
      <c r="E32" s="5"/>
      <c r="F32" s="5"/>
      <c r="G32" s="5"/>
      <c r="H32" s="5"/>
      <c r="I32" s="5"/>
      <c r="J32" s="5"/>
      <c r="K32" s="5"/>
      <c r="L32" s="5"/>
      <c r="M32" s="5"/>
      <c r="N32" s="5"/>
      <c r="O32" s="5"/>
      <c r="P32" s="5"/>
    </row>
    <row r="33" spans="1:16" ht="72" hidden="1" customHeight="1" x14ac:dyDescent="0.2">
      <c r="A33" s="223" t="s">
        <v>2076</v>
      </c>
      <c r="B33" s="405" t="s">
        <v>2077</v>
      </c>
      <c r="C33" s="406"/>
      <c r="D33" s="5"/>
      <c r="E33" s="5"/>
      <c r="F33" s="5"/>
      <c r="G33" s="5"/>
      <c r="H33" s="5"/>
      <c r="I33" s="5"/>
      <c r="J33" s="5"/>
      <c r="K33" s="5"/>
      <c r="L33" s="5"/>
      <c r="M33" s="5"/>
      <c r="N33" s="5"/>
      <c r="O33" s="5"/>
      <c r="P33" s="5"/>
    </row>
    <row r="34" spans="1:16" ht="79.5" hidden="1" customHeight="1" x14ac:dyDescent="0.2">
      <c r="A34" s="223" t="s">
        <v>2078</v>
      </c>
      <c r="B34" s="405" t="s">
        <v>2079</v>
      </c>
      <c r="C34" s="406"/>
      <c r="D34" s="5"/>
      <c r="E34" s="5"/>
      <c r="F34" s="5"/>
      <c r="G34" s="5"/>
      <c r="H34" s="5"/>
      <c r="I34" s="5"/>
      <c r="J34" s="5"/>
      <c r="K34" s="5"/>
      <c r="L34" s="5"/>
      <c r="M34" s="5"/>
      <c r="N34" s="5"/>
      <c r="O34" s="5"/>
      <c r="P34" s="5"/>
    </row>
    <row r="35" spans="1:16" ht="70.5" hidden="1" customHeight="1" x14ac:dyDescent="0.2">
      <c r="A35" s="223" t="s">
        <v>2080</v>
      </c>
      <c r="B35" s="405" t="s">
        <v>2081</v>
      </c>
      <c r="C35" s="406"/>
      <c r="D35" s="5"/>
      <c r="E35" s="5"/>
      <c r="F35" s="5"/>
      <c r="G35" s="5"/>
      <c r="H35" s="5"/>
      <c r="I35" s="5"/>
      <c r="J35" s="5"/>
      <c r="K35" s="5"/>
      <c r="L35" s="5"/>
      <c r="M35" s="5"/>
      <c r="N35" s="5"/>
      <c r="O35" s="5"/>
      <c r="P35" s="5"/>
    </row>
    <row r="36" spans="1:16" ht="45.75" hidden="1" customHeight="1" x14ac:dyDescent="0.2">
      <c r="A36" s="223" t="s">
        <v>2082</v>
      </c>
      <c r="B36" s="405" t="s">
        <v>2083</v>
      </c>
      <c r="C36" s="406"/>
      <c r="D36" s="5"/>
      <c r="E36" s="5"/>
      <c r="F36" s="5"/>
      <c r="G36" s="5"/>
      <c r="H36" s="5"/>
      <c r="I36" s="5"/>
      <c r="J36" s="5"/>
      <c r="K36" s="5"/>
      <c r="L36" s="5"/>
      <c r="M36" s="5"/>
      <c r="N36" s="5"/>
      <c r="O36" s="5"/>
      <c r="P36" s="5"/>
    </row>
    <row r="37" spans="1:16" ht="54.75" hidden="1" customHeight="1" x14ac:dyDescent="0.2">
      <c r="A37" s="223" t="s">
        <v>2084</v>
      </c>
      <c r="B37" s="405" t="s">
        <v>2085</v>
      </c>
      <c r="C37" s="406"/>
      <c r="D37" s="5"/>
      <c r="E37" s="5"/>
      <c r="F37" s="5"/>
      <c r="G37" s="5"/>
      <c r="H37" s="5"/>
      <c r="I37" s="5"/>
      <c r="J37" s="5"/>
      <c r="K37" s="5"/>
      <c r="L37" s="5"/>
      <c r="M37" s="5"/>
      <c r="N37" s="5"/>
      <c r="O37" s="5"/>
      <c r="P37" s="5"/>
    </row>
    <row r="38" spans="1:16" ht="37.5" hidden="1" customHeight="1" x14ac:dyDescent="0.2">
      <c r="A38" s="223" t="s">
        <v>2086</v>
      </c>
      <c r="B38" s="405" t="s">
        <v>2087</v>
      </c>
      <c r="C38" s="406"/>
      <c r="D38" s="5"/>
      <c r="E38" s="5"/>
      <c r="F38" s="5"/>
      <c r="G38" s="5"/>
      <c r="H38" s="5"/>
      <c r="I38" s="5"/>
      <c r="J38" s="5"/>
      <c r="K38" s="5"/>
      <c r="L38" s="5"/>
      <c r="M38" s="5"/>
      <c r="N38" s="5"/>
      <c r="O38" s="5"/>
      <c r="P38" s="5"/>
    </row>
    <row r="39" spans="1:16" ht="61.5" hidden="1" customHeight="1" x14ac:dyDescent="0.2">
      <c r="A39" s="223" t="s">
        <v>2088</v>
      </c>
      <c r="B39" s="405" t="s">
        <v>2089</v>
      </c>
      <c r="C39" s="406"/>
      <c r="D39" s="5"/>
      <c r="E39" s="5"/>
      <c r="F39" s="5"/>
      <c r="G39" s="5"/>
      <c r="H39" s="5"/>
      <c r="I39" s="5"/>
      <c r="J39" s="5"/>
      <c r="K39" s="5"/>
      <c r="L39" s="5"/>
      <c r="M39" s="5"/>
      <c r="N39" s="5"/>
      <c r="O39" s="5"/>
      <c r="P39" s="5"/>
    </row>
    <row r="40" spans="1:16" ht="53.25" hidden="1" customHeight="1" x14ac:dyDescent="0.2">
      <c r="A40" s="223" t="s">
        <v>2090</v>
      </c>
      <c r="B40" s="405" t="s">
        <v>2091</v>
      </c>
      <c r="C40" s="406"/>
      <c r="D40" s="5"/>
      <c r="E40" s="5"/>
      <c r="F40" s="5"/>
      <c r="G40" s="5"/>
      <c r="H40" s="5"/>
      <c r="I40" s="5"/>
      <c r="J40" s="5"/>
      <c r="K40" s="5"/>
      <c r="L40" s="5"/>
      <c r="M40" s="5"/>
      <c r="N40" s="5"/>
      <c r="O40" s="5"/>
      <c r="P40" s="5"/>
    </row>
    <row r="41" spans="1:16" ht="73.5" hidden="1" customHeight="1" x14ac:dyDescent="0.2">
      <c r="A41" s="223" t="s">
        <v>2092</v>
      </c>
      <c r="B41" s="405" t="s">
        <v>2093</v>
      </c>
      <c r="C41" s="406"/>
      <c r="D41" s="5"/>
      <c r="E41" s="5"/>
      <c r="F41" s="5"/>
      <c r="G41" s="5"/>
      <c r="H41" s="5"/>
      <c r="I41" s="5"/>
      <c r="J41" s="5"/>
      <c r="K41" s="5"/>
      <c r="L41" s="5"/>
      <c r="M41" s="5"/>
      <c r="N41" s="5"/>
      <c r="O41" s="5"/>
      <c r="P41" s="5"/>
    </row>
    <row r="42" spans="1:16" ht="57.75" hidden="1" customHeight="1" x14ac:dyDescent="0.2">
      <c r="A42" s="223" t="s">
        <v>2094</v>
      </c>
      <c r="B42" s="405" t="s">
        <v>2095</v>
      </c>
      <c r="C42" s="406"/>
      <c r="D42" s="5"/>
      <c r="E42" s="5"/>
      <c r="F42" s="5"/>
      <c r="G42" s="5"/>
      <c r="H42" s="5"/>
      <c r="I42" s="5"/>
      <c r="J42" s="5"/>
      <c r="K42" s="5"/>
      <c r="L42" s="5"/>
      <c r="M42" s="5"/>
      <c r="N42" s="5"/>
      <c r="O42" s="5"/>
      <c r="P42" s="5"/>
    </row>
    <row r="43" spans="1:16" ht="84" hidden="1" customHeight="1" x14ac:dyDescent="0.2">
      <c r="A43" s="223" t="s">
        <v>2096</v>
      </c>
      <c r="B43" s="405" t="s">
        <v>2097</v>
      </c>
      <c r="C43" s="406"/>
      <c r="D43" s="5"/>
      <c r="E43" s="5"/>
      <c r="F43" s="5"/>
      <c r="G43" s="5"/>
      <c r="H43" s="5"/>
      <c r="I43" s="5"/>
      <c r="J43" s="5"/>
      <c r="K43" s="5"/>
      <c r="L43" s="5"/>
      <c r="M43" s="5"/>
      <c r="N43" s="5"/>
      <c r="O43" s="5"/>
      <c r="P43" s="5"/>
    </row>
    <row r="44" spans="1:16" ht="48" hidden="1" customHeight="1" x14ac:dyDescent="0.2">
      <c r="A44" s="223" t="s">
        <v>2098</v>
      </c>
      <c r="B44" s="405" t="s">
        <v>2099</v>
      </c>
      <c r="C44" s="406"/>
      <c r="D44" s="5"/>
      <c r="E44" s="5"/>
      <c r="F44" s="5"/>
      <c r="G44" s="5"/>
      <c r="H44" s="5"/>
      <c r="I44" s="5"/>
      <c r="J44" s="5"/>
      <c r="K44" s="5"/>
      <c r="L44" s="5"/>
      <c r="M44" s="5"/>
      <c r="N44" s="5"/>
      <c r="O44" s="5"/>
      <c r="P44" s="5"/>
    </row>
    <row r="45" spans="1:16" ht="57" hidden="1" customHeight="1" x14ac:dyDescent="0.2">
      <c r="A45" s="223" t="s">
        <v>2100</v>
      </c>
      <c r="B45" s="405" t="s">
        <v>2101</v>
      </c>
      <c r="C45" s="406"/>
      <c r="D45" s="5"/>
      <c r="E45" s="5"/>
      <c r="F45" s="5"/>
      <c r="G45" s="5"/>
      <c r="H45" s="5"/>
      <c r="I45" s="5"/>
      <c r="J45" s="5"/>
      <c r="K45" s="5"/>
      <c r="L45" s="5"/>
      <c r="M45" s="5"/>
      <c r="N45" s="5"/>
      <c r="O45" s="5"/>
      <c r="P45" s="5"/>
    </row>
    <row r="46" spans="1:16" ht="73.5" hidden="1" customHeight="1" x14ac:dyDescent="0.2">
      <c r="A46" s="223" t="s">
        <v>2102</v>
      </c>
      <c r="B46" s="410" t="s">
        <v>2103</v>
      </c>
      <c r="C46" s="406"/>
      <c r="D46" s="5"/>
      <c r="E46" s="5"/>
      <c r="F46" s="5"/>
      <c r="G46" s="5"/>
      <c r="H46" s="5"/>
      <c r="I46" s="5"/>
      <c r="J46" s="5"/>
      <c r="K46" s="5"/>
      <c r="L46" s="5"/>
      <c r="M46" s="5"/>
      <c r="N46" s="5"/>
      <c r="O46" s="5"/>
      <c r="P46" s="5"/>
    </row>
    <row r="47" spans="1:16" ht="66" hidden="1" customHeight="1" x14ac:dyDescent="0.2">
      <c r="A47" s="39" t="s">
        <v>2104</v>
      </c>
      <c r="B47" s="411" t="s">
        <v>2105</v>
      </c>
      <c r="C47" s="411"/>
      <c r="D47" s="5"/>
      <c r="E47" s="5"/>
      <c r="F47" s="5"/>
      <c r="G47" s="5"/>
      <c r="H47" s="5"/>
      <c r="I47" s="5"/>
      <c r="J47" s="5"/>
      <c r="K47" s="5"/>
      <c r="L47" s="5"/>
      <c r="M47" s="5"/>
      <c r="N47" s="5"/>
      <c r="O47" s="5"/>
      <c r="P47" s="5"/>
    </row>
    <row r="48" spans="1:16" ht="123.75" customHeight="1" x14ac:dyDescent="0.2">
      <c r="A48" s="202" t="s">
        <v>2106</v>
      </c>
      <c r="B48" s="409" t="s">
        <v>2107</v>
      </c>
      <c r="C48" s="408"/>
      <c r="D48" s="5"/>
      <c r="E48" s="5"/>
      <c r="F48" s="5"/>
      <c r="G48" s="5"/>
      <c r="H48" s="5"/>
      <c r="I48" s="5"/>
      <c r="J48" s="5"/>
      <c r="K48" s="5"/>
      <c r="L48" s="5"/>
      <c r="M48" s="5"/>
      <c r="N48" s="5"/>
      <c r="O48" s="5"/>
      <c r="P48" s="5"/>
    </row>
    <row r="49" spans="1:16" ht="34.5" customHeight="1" x14ac:dyDescent="0.2">
      <c r="A49" s="202" t="s">
        <v>2108</v>
      </c>
      <c r="B49" s="407" t="s">
        <v>2109</v>
      </c>
      <c r="C49" s="408"/>
      <c r="D49" s="5"/>
      <c r="E49" s="5"/>
      <c r="F49" s="5"/>
      <c r="G49" s="5"/>
      <c r="H49" s="5"/>
      <c r="I49" s="5"/>
      <c r="J49" s="5"/>
      <c r="K49" s="5"/>
      <c r="L49" s="5"/>
      <c r="M49" s="5"/>
      <c r="N49" s="5"/>
      <c r="O49" s="5"/>
      <c r="P49" s="5"/>
    </row>
    <row r="50" spans="1:16" ht="34.5" customHeight="1" x14ac:dyDescent="0.2">
      <c r="A50" s="202" t="s">
        <v>2110</v>
      </c>
      <c r="B50" s="407" t="s">
        <v>2111</v>
      </c>
      <c r="C50" s="408"/>
      <c r="D50" s="5"/>
      <c r="E50" s="5"/>
      <c r="F50" s="5"/>
      <c r="G50" s="5"/>
      <c r="H50" s="5"/>
      <c r="I50" s="5"/>
      <c r="J50" s="5"/>
      <c r="K50" s="5"/>
      <c r="L50" s="5"/>
      <c r="M50" s="5"/>
      <c r="N50" s="5"/>
      <c r="O50" s="5"/>
      <c r="P50" s="5"/>
    </row>
    <row r="51" spans="1:16" ht="31.5" customHeight="1" x14ac:dyDescent="0.2">
      <c r="A51" s="224" t="s">
        <v>2112</v>
      </c>
      <c r="B51" s="405" t="s">
        <v>2113</v>
      </c>
      <c r="C51" s="406"/>
      <c r="D51" s="5"/>
      <c r="E51" s="5"/>
      <c r="F51" s="5"/>
      <c r="G51" s="5"/>
      <c r="H51" s="5"/>
      <c r="I51" s="5"/>
      <c r="J51" s="5"/>
      <c r="K51" s="5"/>
      <c r="L51" s="5"/>
      <c r="M51" s="5"/>
      <c r="N51" s="5"/>
      <c r="O51" s="5"/>
      <c r="P51" s="5"/>
    </row>
    <row r="52" spans="1:16" ht="31.5" customHeight="1" x14ac:dyDescent="0.2">
      <c r="A52" s="224" t="s">
        <v>2114</v>
      </c>
      <c r="B52" s="405" t="s">
        <v>2115</v>
      </c>
      <c r="C52" s="406"/>
      <c r="D52" s="5"/>
      <c r="E52" s="5"/>
      <c r="F52" s="5"/>
      <c r="G52" s="5"/>
      <c r="H52" s="5"/>
      <c r="I52" s="5"/>
      <c r="J52" s="5"/>
      <c r="K52" s="5"/>
      <c r="L52" s="5"/>
      <c r="M52" s="5"/>
      <c r="N52" s="5"/>
      <c r="O52" s="5"/>
      <c r="P52" s="5"/>
    </row>
    <row r="53" spans="1:16" ht="31.5" customHeight="1" x14ac:dyDescent="0.2">
      <c r="A53" s="224" t="s">
        <v>2116</v>
      </c>
      <c r="B53" s="412" t="s">
        <v>2117</v>
      </c>
      <c r="C53" s="413"/>
      <c r="D53" s="5"/>
      <c r="E53" s="5"/>
      <c r="F53" s="5"/>
      <c r="G53" s="5"/>
      <c r="H53" s="5"/>
      <c r="I53" s="5"/>
      <c r="J53" s="5"/>
      <c r="K53" s="5"/>
      <c r="L53" s="5"/>
      <c r="M53" s="5"/>
      <c r="N53" s="5"/>
      <c r="O53" s="5"/>
      <c r="P53" s="5"/>
    </row>
    <row r="54" spans="1:16" ht="31.5" customHeight="1" x14ac:dyDescent="0.2">
      <c r="A54" s="224" t="s">
        <v>2118</v>
      </c>
      <c r="B54" s="412" t="s">
        <v>2119</v>
      </c>
      <c r="C54" s="413"/>
      <c r="D54" s="5"/>
      <c r="E54" s="5"/>
      <c r="F54" s="5"/>
      <c r="G54" s="5"/>
      <c r="H54" s="5"/>
      <c r="I54" s="5"/>
      <c r="J54" s="5"/>
      <c r="K54" s="5"/>
      <c r="L54" s="5"/>
      <c r="M54" s="5"/>
      <c r="N54" s="5"/>
      <c r="O54" s="5"/>
      <c r="P54" s="5"/>
    </row>
    <row r="55" spans="1:16" ht="54.6" customHeight="1" x14ac:dyDescent="0.2">
      <c r="A55" s="224" t="s">
        <v>2120</v>
      </c>
      <c r="B55" s="412" t="s">
        <v>2121</v>
      </c>
      <c r="C55" s="413"/>
      <c r="D55" s="5"/>
      <c r="E55" s="5"/>
      <c r="F55" s="5"/>
      <c r="G55" s="5"/>
      <c r="H55" s="5"/>
      <c r="I55" s="5"/>
      <c r="J55" s="5"/>
      <c r="K55" s="5"/>
      <c r="L55" s="5"/>
      <c r="M55" s="5"/>
      <c r="N55" s="5"/>
      <c r="O55" s="5"/>
      <c r="P55" s="5"/>
    </row>
    <row r="56" spans="1:16" ht="54.6" customHeight="1" x14ac:dyDescent="0.2">
      <c r="A56" s="224" t="s">
        <v>2122</v>
      </c>
      <c r="B56" s="412" t="s">
        <v>2123</v>
      </c>
      <c r="C56" s="413"/>
      <c r="D56" s="5"/>
      <c r="E56" s="5"/>
      <c r="F56" s="5"/>
      <c r="G56" s="5"/>
      <c r="H56" s="5"/>
      <c r="I56" s="5"/>
      <c r="J56" s="5"/>
      <c r="K56" s="5"/>
      <c r="L56" s="5"/>
      <c r="M56" s="5"/>
      <c r="N56" s="5"/>
      <c r="O56" s="5"/>
      <c r="P56" s="5"/>
    </row>
    <row r="57" spans="1:16" ht="54" customHeight="1" x14ac:dyDescent="0.2">
      <c r="A57" s="224" t="s">
        <v>2124</v>
      </c>
      <c r="B57" s="412" t="s">
        <v>2125</v>
      </c>
      <c r="C57" s="413"/>
      <c r="D57" s="5"/>
      <c r="E57" s="5"/>
      <c r="F57" s="5"/>
      <c r="G57" s="5"/>
      <c r="H57" s="5"/>
      <c r="I57" s="5"/>
      <c r="J57" s="5"/>
      <c r="K57" s="5"/>
      <c r="L57" s="5"/>
      <c r="M57" s="5"/>
      <c r="N57" s="5"/>
      <c r="O57" s="5"/>
      <c r="P57" s="5"/>
    </row>
    <row r="58" spans="1:16" ht="31.15" customHeight="1" x14ac:dyDescent="0.2">
      <c r="A58" s="270" t="s">
        <v>2126</v>
      </c>
      <c r="B58" s="403" t="s">
        <v>2127</v>
      </c>
      <c r="C58" s="404"/>
      <c r="D58" s="5"/>
      <c r="E58" s="5"/>
      <c r="F58" s="5"/>
      <c r="G58" s="5"/>
      <c r="H58" s="5"/>
      <c r="I58" s="5"/>
      <c r="J58" s="5"/>
      <c r="K58" s="5"/>
      <c r="L58" s="5"/>
      <c r="M58" s="5"/>
      <c r="N58" s="5"/>
      <c r="O58" s="5"/>
      <c r="P58" s="5"/>
    </row>
    <row r="59" spans="1:16" ht="46.5" customHeight="1" x14ac:dyDescent="0.2">
      <c r="A59" s="302" t="s">
        <v>2128</v>
      </c>
      <c r="B59" s="418" t="s">
        <v>2129</v>
      </c>
      <c r="C59" s="419"/>
      <c r="D59" s="298"/>
      <c r="E59" s="5"/>
      <c r="F59" s="5"/>
      <c r="G59" s="5"/>
      <c r="H59" s="5"/>
      <c r="I59" s="5"/>
      <c r="J59" s="5"/>
      <c r="K59" s="5"/>
      <c r="L59" s="5"/>
      <c r="M59" s="5"/>
      <c r="N59" s="5"/>
      <c r="O59" s="5"/>
      <c r="P59" s="5"/>
    </row>
    <row r="60" spans="1:16" ht="39" customHeight="1" x14ac:dyDescent="0.2">
      <c r="A60" s="329" t="s">
        <v>2130</v>
      </c>
      <c r="B60" s="418" t="s">
        <v>2131</v>
      </c>
      <c r="C60" s="419"/>
      <c r="D60" s="328"/>
      <c r="E60" s="327"/>
      <c r="F60" s="327"/>
      <c r="G60" s="327"/>
      <c r="H60" s="327"/>
      <c r="I60" s="327"/>
      <c r="J60" s="327"/>
      <c r="K60" s="327"/>
      <c r="L60" s="327"/>
      <c r="M60" s="327"/>
      <c r="N60" s="327"/>
      <c r="O60" s="327"/>
      <c r="P60" s="327"/>
    </row>
    <row r="61" spans="1:16" ht="39" customHeight="1" x14ac:dyDescent="0.2">
      <c r="A61" s="329" t="s">
        <v>2132</v>
      </c>
      <c r="B61" s="418" t="s">
        <v>2133</v>
      </c>
      <c r="C61" s="419"/>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9" t="s">
        <v>1970</v>
      </c>
      <c r="B2" s="370"/>
      <c r="C2" s="370"/>
      <c r="D2" s="370"/>
      <c r="E2" s="370"/>
      <c r="F2" s="370"/>
      <c r="G2" s="370"/>
      <c r="H2" s="370"/>
      <c r="I2" s="37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1" t="s">
        <v>1972</v>
      </c>
      <c r="B4" s="372"/>
      <c r="C4" s="372"/>
      <c r="D4" s="372"/>
      <c r="E4" s="372"/>
      <c r="F4" s="372"/>
      <c r="G4" s="372"/>
      <c r="H4" s="372"/>
      <c r="I4" s="372"/>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48103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3" t="s">
        <v>1977</v>
      </c>
      <c r="G7" s="37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7" t="s">
        <v>1981</v>
      </c>
      <c r="G9" s="36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5" t="s">
        <v>1983</v>
      </c>
      <c r="G11" s="36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3" t="s">
        <v>1984</v>
      </c>
      <c r="G12" s="364"/>
      <c r="H12" s="323" t="s">
        <v>3655</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42"/>
      <c r="D16" s="342"/>
      <c r="E16" s="342"/>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0" t="s">
        <v>1977</v>
      </c>
      <c r="B17" s="344" t="str">
        <f>'PR-RAS'!B6</f>
        <v>PRIHODI POSLOVANJA (šifre 61+62+63+64+65+66+67+68)</v>
      </c>
      <c r="C17" s="345"/>
      <c r="D17" s="345"/>
      <c r="E17" s="345"/>
      <c r="F17" s="346"/>
      <c r="G17" s="28" t="str">
        <f>'PR-RAS'!C6</f>
        <v>6</v>
      </c>
      <c r="H17" s="275">
        <f>'PR-RAS'!D6</f>
        <v>1552838.75</v>
      </c>
      <c r="I17" s="275">
        <f>'PR-RAS'!E6</f>
        <v>2860179.3000000003</v>
      </c>
      <c r="J17" s="5"/>
      <c r="K17" s="5"/>
      <c r="L17" s="5"/>
      <c r="M17" s="5"/>
      <c r="N17" s="5"/>
      <c r="O17" s="5"/>
      <c r="P17" s="5"/>
      <c r="Q17" s="5"/>
      <c r="R17" s="5"/>
      <c r="S17" s="5"/>
      <c r="T17" s="5"/>
      <c r="U17" s="5"/>
      <c r="V17" s="5"/>
      <c r="W17" s="5"/>
    </row>
    <row r="18" spans="1:23" ht="12.75" customHeight="1" x14ac:dyDescent="0.2">
      <c r="A18" s="361"/>
      <c r="B18" s="347" t="str">
        <f>'PR-RAS'!B152</f>
        <v xml:space="preserve">RASHODI POSLOVANJA (šifre 31+32+34+35+36+37+38) </v>
      </c>
      <c r="C18" s="348"/>
      <c r="D18" s="348"/>
      <c r="E18" s="348"/>
      <c r="F18" s="349"/>
      <c r="G18" s="29" t="str">
        <f>'PR-RAS'!C152</f>
        <v>3</v>
      </c>
      <c r="H18" s="275">
        <f>'PR-RAS'!D152</f>
        <v>1124974.53</v>
      </c>
      <c r="I18" s="275">
        <f>'PR-RAS'!E152</f>
        <v>1459109.87</v>
      </c>
      <c r="J18" s="5"/>
      <c r="K18" s="5"/>
      <c r="L18" s="5"/>
      <c r="M18" s="5"/>
      <c r="N18" s="5"/>
      <c r="O18" s="5"/>
      <c r="P18" s="5"/>
      <c r="Q18" s="5"/>
      <c r="R18" s="5"/>
      <c r="S18" s="5"/>
      <c r="T18" s="5"/>
      <c r="U18" s="5"/>
      <c r="V18" s="5"/>
      <c r="W18" s="5"/>
    </row>
    <row r="19" spans="1:23" ht="12.75" customHeight="1" x14ac:dyDescent="0.2">
      <c r="A19" s="361"/>
      <c r="B19" s="347" t="str">
        <f>'PR-RAS'!B649</f>
        <v>Višak prihoda i primitaka raspoloživ u sljedećem razdoblju (šifre X005 + '9221-9222' - Y005 - '9222-9221')</v>
      </c>
      <c r="C19" s="348"/>
      <c r="D19" s="348"/>
      <c r="E19" s="348"/>
      <c r="F19" s="349"/>
      <c r="G19" s="29" t="str">
        <f>'PR-RAS'!C649</f>
        <v>X006</v>
      </c>
      <c r="H19" s="275">
        <f>'PR-RAS'!D649</f>
        <v>171803.93000000017</v>
      </c>
      <c r="I19" s="275">
        <f>'PR-RAS'!E649</f>
        <v>566538.87000000011</v>
      </c>
      <c r="J19" s="5"/>
      <c r="K19" s="5"/>
      <c r="L19" s="5"/>
      <c r="M19" s="5"/>
      <c r="N19" s="5"/>
      <c r="O19" s="5"/>
      <c r="P19" s="5"/>
      <c r="Q19" s="5"/>
      <c r="R19" s="5"/>
      <c r="S19" s="5"/>
      <c r="T19" s="5"/>
      <c r="U19" s="5"/>
      <c r="V19" s="5"/>
      <c r="W19" s="5"/>
    </row>
    <row r="20" spans="1:23" ht="12.75" customHeight="1" x14ac:dyDescent="0.2">
      <c r="A20" s="362"/>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0"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1"/>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1"/>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2"/>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0"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1"/>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1"/>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1"/>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2"/>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0" t="s">
        <v>1982</v>
      </c>
      <c r="B33" s="357"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1"/>
      <c r="B34" s="358"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1"/>
      <c r="B35" s="358"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2"/>
      <c r="B36" s="359"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0" t="s">
        <v>1983</v>
      </c>
      <c r="B38" s="344" t="str">
        <f>OBVEZE!B5</f>
        <v>Stanje obveza 1. siječnja (=stanju obveza iz Izvještaja o obvezama na 31. prosinca prethodne godine)</v>
      </c>
      <c r="C38" s="345"/>
      <c r="D38" s="345"/>
      <c r="E38" s="345"/>
      <c r="F38" s="346"/>
      <c r="G38" s="126" t="str">
        <f>OBVEZE!C5</f>
        <v>V001</v>
      </c>
      <c r="H38" s="275">
        <f>OBVEZE!D5</f>
        <v>177242.87</v>
      </c>
      <c r="I38" s="275" t="s">
        <v>1994</v>
      </c>
      <c r="J38" s="5"/>
      <c r="K38" s="5"/>
      <c r="L38" s="5"/>
      <c r="M38" s="5"/>
      <c r="N38" s="5"/>
      <c r="O38" s="5"/>
      <c r="P38" s="5"/>
      <c r="Q38" s="5"/>
      <c r="R38" s="5"/>
      <c r="S38" s="5"/>
      <c r="T38" s="5"/>
      <c r="U38" s="5"/>
      <c r="V38" s="5"/>
      <c r="W38" s="5"/>
    </row>
    <row r="39" spans="1:23" ht="12.75" customHeight="1" x14ac:dyDescent="0.2">
      <c r="A39" s="361"/>
      <c r="B39" s="347" t="str">
        <f>OBVEZE!B44</f>
        <v>Stanje obveza na kraju izvještajnog razdoblja (šifre V001+V002-V004) i (šifre V007+V009)</v>
      </c>
      <c r="C39" s="348"/>
      <c r="D39" s="348"/>
      <c r="E39" s="348"/>
      <c r="F39" s="349"/>
      <c r="G39" s="127" t="str">
        <f>OBVEZE!C44</f>
        <v>V006</v>
      </c>
      <c r="H39" s="275" t="s">
        <v>1994</v>
      </c>
      <c r="I39" s="275">
        <f>OBVEZE!D44</f>
        <v>485629.90000000037</v>
      </c>
      <c r="J39" s="5"/>
      <c r="K39" s="5"/>
      <c r="L39" s="5"/>
      <c r="M39" s="5"/>
      <c r="N39" s="5"/>
      <c r="O39" s="5"/>
      <c r="P39" s="5"/>
      <c r="Q39" s="5"/>
      <c r="R39" s="5"/>
      <c r="S39" s="5"/>
      <c r="T39" s="5"/>
      <c r="U39" s="5"/>
      <c r="V39" s="5"/>
      <c r="W39" s="5"/>
    </row>
    <row r="40" spans="1:23" ht="12.75" customHeight="1" x14ac:dyDescent="0.2">
      <c r="A40" s="361"/>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2"/>
      <c r="B41" s="350" t="str">
        <f>OBVEZE!B104</f>
        <v>Stanje nedospjelih obveza na kraju izvještajnog razdoblja (šifre V010 + ND23 + ND24 + 'ND dio 25,26' + ND27)</v>
      </c>
      <c r="C41" s="351"/>
      <c r="D41" s="351"/>
      <c r="E41" s="351"/>
      <c r="F41" s="352"/>
      <c r="G41" s="128" t="str">
        <f>OBVEZE!C104</f>
        <v>V009</v>
      </c>
      <c r="H41" s="276" t="s">
        <v>1994</v>
      </c>
      <c r="I41" s="276">
        <f>OBVEZE!D104</f>
        <v>485629.9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1995</v>
      </c>
      <c r="F44" s="355"/>
      <c r="G44" s="229"/>
      <c r="H44" s="356" t="s">
        <v>1996</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9" t="s">
        <v>6</v>
      </c>
      <c r="B2" s="380"/>
      <c r="C2" s="380"/>
      <c r="D2" s="380"/>
      <c r="E2" s="380"/>
      <c r="F2" s="380"/>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1" t="s">
        <v>14</v>
      </c>
      <c r="B5" s="382"/>
      <c r="C5" s="166"/>
      <c r="D5" s="52"/>
      <c r="E5" s="52"/>
      <c r="F5" s="44"/>
    </row>
    <row r="6" spans="1:24" ht="12.75" customHeight="1" x14ac:dyDescent="0.2">
      <c r="A6" s="63">
        <v>6</v>
      </c>
      <c r="B6" s="220" t="s">
        <v>15</v>
      </c>
      <c r="C6" s="247" t="s">
        <v>16</v>
      </c>
      <c r="D6" s="60">
        <f>D7+D43+D49+D82+D106+D125+D134+D140</f>
        <v>1552838.75</v>
      </c>
      <c r="E6" s="60">
        <f>E7+E43+E49+E82+E106+E125+E134+E140</f>
        <v>2860179.3000000003</v>
      </c>
      <c r="F6" s="45">
        <f t="shared" ref="F6:F69" si="0">IF(D6&lt;&gt;0,IF(E6/D6&gt;=100,"&gt;&gt;100",E6/D6*100),"-")</f>
        <v>184.19036104038494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110.32</v>
      </c>
      <c r="E49" s="60">
        <f>E50+E53+E58+E61+E64+E68+E71+E74+E77</f>
        <v>129512.41</v>
      </c>
      <c r="F49" s="45" t="str">
        <f t="shared" si="0"/>
        <v>&gt;&gt;100</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110.32</v>
      </c>
      <c r="E61" s="60">
        <f>SUM(E62:E63)</f>
        <v>56.07</v>
      </c>
      <c r="F61" s="45">
        <f t="shared" si="0"/>
        <v>50.824873096446701</v>
      </c>
    </row>
    <row r="62" spans="1:6" ht="12.75" customHeight="1" x14ac:dyDescent="0.2">
      <c r="A62" s="63">
        <v>6341</v>
      </c>
      <c r="B62" s="65" t="s">
        <v>127</v>
      </c>
      <c r="C62" s="247" t="s">
        <v>128</v>
      </c>
      <c r="D62" s="194">
        <v>110.32</v>
      </c>
      <c r="E62" s="194">
        <v>56.07</v>
      </c>
      <c r="F62" s="45">
        <f t="shared" si="0"/>
        <v>50.824873096446701</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8" t="s">
        <v>145</v>
      </c>
      <c r="D71" s="60">
        <f>SUM(D72:D73)</f>
        <v>0</v>
      </c>
      <c r="E71" s="60">
        <f>SUM(E72:E73)</f>
        <v>0</v>
      </c>
      <c r="F71" s="45" t="str">
        <f t="shared" si="1"/>
        <v>-</v>
      </c>
    </row>
    <row r="72" spans="1:6" ht="24" x14ac:dyDescent="0.2">
      <c r="A72" s="63" t="s">
        <v>147</v>
      </c>
      <c r="B72" s="65" t="s">
        <v>148</v>
      </c>
      <c r="C72" s="248" t="s">
        <v>147</v>
      </c>
      <c r="D72" s="194">
        <v>0</v>
      </c>
      <c r="E72" s="194">
        <v>0</v>
      </c>
      <c r="F72" s="45" t="str">
        <f t="shared" si="1"/>
        <v>-</v>
      </c>
    </row>
    <row r="73" spans="1:6" ht="24" x14ac:dyDescent="0.2">
      <c r="A73" s="63" t="s">
        <v>149</v>
      </c>
      <c r="B73" s="65" t="s">
        <v>150</v>
      </c>
      <c r="C73" s="248"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129456.34</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129456.34</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9.5500000000000007</v>
      </c>
      <c r="E82" s="60">
        <f>E83+E91+E98</f>
        <v>19.98</v>
      </c>
      <c r="F82" s="45">
        <f t="shared" si="1"/>
        <v>209.21465968586386</v>
      </c>
    </row>
    <row r="83" spans="1:6" ht="12.75" customHeight="1" x14ac:dyDescent="0.2">
      <c r="A83" s="63">
        <v>641</v>
      </c>
      <c r="B83" s="64" t="s">
        <v>169</v>
      </c>
      <c r="C83" s="247" t="s">
        <v>170</v>
      </c>
      <c r="D83" s="60">
        <f>SUM(D84:D90)</f>
        <v>9.5500000000000007</v>
      </c>
      <c r="E83" s="60">
        <f>SUM(E84:E90)</f>
        <v>19.98</v>
      </c>
      <c r="F83" s="45">
        <f t="shared" si="1"/>
        <v>209.21465968586386</v>
      </c>
    </row>
    <row r="84" spans="1:6" ht="12.75" customHeight="1" x14ac:dyDescent="0.2">
      <c r="A84" s="63">
        <v>6412</v>
      </c>
      <c r="B84" s="64" t="s">
        <v>171</v>
      </c>
      <c r="C84" s="247" t="s">
        <v>172</v>
      </c>
      <c r="D84" s="194">
        <v>0</v>
      </c>
      <c r="E84" s="335">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9.5500000000000007</v>
      </c>
      <c r="E86" s="194">
        <v>19.98</v>
      </c>
      <c r="F86" s="45">
        <f t="shared" si="1"/>
        <v>209.21465968586386</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8" t="s">
        <v>216</v>
      </c>
      <c r="D106" s="336">
        <f>D107+D112+D120+D124</f>
        <v>270</v>
      </c>
      <c r="E106" s="336">
        <f>E107+E112+E120+E124</f>
        <v>540</v>
      </c>
      <c r="F106" s="71">
        <f t="shared" si="1"/>
        <v>200</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270</v>
      </c>
      <c r="E112" s="60">
        <f>SUM(E113:E119)</f>
        <v>540</v>
      </c>
      <c r="F112" s="45">
        <f t="shared" si="1"/>
        <v>200</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270</v>
      </c>
      <c r="E117" s="194">
        <v>540</v>
      </c>
      <c r="F117" s="45">
        <f t="shared" si="1"/>
        <v>200</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7" t="s">
        <v>251</v>
      </c>
      <c r="D124" s="192">
        <v>0</v>
      </c>
      <c r="E124" s="192">
        <v>0</v>
      </c>
      <c r="F124" s="71" t="str">
        <f t="shared" si="1"/>
        <v>-</v>
      </c>
    </row>
    <row r="125" spans="1:6" ht="24" x14ac:dyDescent="0.2">
      <c r="A125" s="63">
        <v>66</v>
      </c>
      <c r="B125" s="182" t="s">
        <v>253</v>
      </c>
      <c r="C125" s="247" t="s">
        <v>254</v>
      </c>
      <c r="D125" s="60">
        <f>D126+D129</f>
        <v>40761.11</v>
      </c>
      <c r="E125" s="60">
        <f>E126+E129</f>
        <v>60503.98</v>
      </c>
      <c r="F125" s="45">
        <f t="shared" si="1"/>
        <v>148.43555536147076</v>
      </c>
    </row>
    <row r="126" spans="1:6" ht="12.75" customHeight="1" x14ac:dyDescent="0.2">
      <c r="A126" s="63">
        <v>661</v>
      </c>
      <c r="B126" s="65" t="s">
        <v>255</v>
      </c>
      <c r="C126" s="247" t="s">
        <v>256</v>
      </c>
      <c r="D126" s="60">
        <f>SUM(D127:D128)</f>
        <v>40761.11</v>
      </c>
      <c r="E126" s="60">
        <f>SUM(E127:E128)</f>
        <v>60503.98</v>
      </c>
      <c r="F126" s="45">
        <f t="shared" si="1"/>
        <v>148.43555536147076</v>
      </c>
    </row>
    <row r="127" spans="1:6" ht="12.75" customHeight="1" x14ac:dyDescent="0.2">
      <c r="A127" s="63">
        <v>6614</v>
      </c>
      <c r="B127" s="65" t="s">
        <v>257</v>
      </c>
      <c r="C127" s="247" t="s">
        <v>258</v>
      </c>
      <c r="D127" s="194">
        <v>17317.509999999998</v>
      </c>
      <c r="E127" s="194">
        <v>22380.04</v>
      </c>
      <c r="F127" s="45">
        <f t="shared" si="1"/>
        <v>129.23359074139412</v>
      </c>
    </row>
    <row r="128" spans="1:6" ht="12.75" customHeight="1" x14ac:dyDescent="0.2">
      <c r="A128" s="63">
        <v>6615</v>
      </c>
      <c r="B128" s="65" t="s">
        <v>259</v>
      </c>
      <c r="C128" s="247" t="s">
        <v>260</v>
      </c>
      <c r="D128" s="194">
        <v>23443.599999999999</v>
      </c>
      <c r="E128" s="194">
        <v>38123.94</v>
      </c>
      <c r="F128" s="45">
        <f t="shared" si="1"/>
        <v>162.61981948164959</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8" t="s">
        <v>267</v>
      </c>
      <c r="D132" s="194">
        <v>0</v>
      </c>
      <c r="E132" s="194">
        <v>0</v>
      </c>
      <c r="F132" s="45" t="str">
        <f t="shared" si="1"/>
        <v>-</v>
      </c>
    </row>
    <row r="133" spans="1:6" ht="24" x14ac:dyDescent="0.2">
      <c r="A133" s="63" t="s">
        <v>269</v>
      </c>
      <c r="B133" s="182" t="s">
        <v>270</v>
      </c>
      <c r="C133" s="248" t="s">
        <v>269</v>
      </c>
      <c r="D133" s="194">
        <v>0</v>
      </c>
      <c r="E133" s="194">
        <v>0</v>
      </c>
      <c r="F133" s="45" t="str">
        <f t="shared" si="1"/>
        <v>-</v>
      </c>
    </row>
    <row r="134" spans="1:6" ht="24" x14ac:dyDescent="0.2">
      <c r="A134" s="63">
        <v>67</v>
      </c>
      <c r="B134" s="182" t="s">
        <v>271</v>
      </c>
      <c r="C134" s="247" t="s">
        <v>272</v>
      </c>
      <c r="D134" s="60">
        <f>D135+D139</f>
        <v>1511287.47</v>
      </c>
      <c r="E134" s="60">
        <f>E135+E139</f>
        <v>2669495.2000000002</v>
      </c>
      <c r="F134" s="45">
        <f t="shared" ref="F134:F197" si="2">IF(D134&lt;&gt;0,IF(E134/D134&gt;=100,"&gt;&gt;100",E134/D134*100),"-")</f>
        <v>176.63715560349351</v>
      </c>
    </row>
    <row r="135" spans="1:6" ht="24" x14ac:dyDescent="0.2">
      <c r="A135" s="63">
        <v>671</v>
      </c>
      <c r="B135" s="182" t="s">
        <v>273</v>
      </c>
      <c r="C135" s="247" t="s">
        <v>274</v>
      </c>
      <c r="D135" s="60">
        <f>SUM(D136:D138)</f>
        <v>1511287.47</v>
      </c>
      <c r="E135" s="60">
        <f>SUM(E136:E138)</f>
        <v>2669495.2000000002</v>
      </c>
      <c r="F135" s="45">
        <f t="shared" si="2"/>
        <v>176.63715560349351</v>
      </c>
    </row>
    <row r="136" spans="1:6" ht="12.75" customHeight="1" x14ac:dyDescent="0.2">
      <c r="A136" s="63">
        <v>6711</v>
      </c>
      <c r="B136" s="65" t="s">
        <v>275</v>
      </c>
      <c r="C136" s="247" t="s">
        <v>276</v>
      </c>
      <c r="D136" s="194">
        <v>1511287.47</v>
      </c>
      <c r="E136" s="194">
        <v>1407278.75</v>
      </c>
      <c r="F136" s="45">
        <f t="shared" si="2"/>
        <v>93.117873199861833</v>
      </c>
    </row>
    <row r="137" spans="1:6" ht="24" x14ac:dyDescent="0.2">
      <c r="A137" s="63">
        <v>6712</v>
      </c>
      <c r="B137" s="182" t="s">
        <v>277</v>
      </c>
      <c r="C137" s="247" t="s">
        <v>278</v>
      </c>
      <c r="D137" s="194">
        <v>0</v>
      </c>
      <c r="E137" s="194">
        <v>1262216.45</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400.3</v>
      </c>
      <c r="E140" s="60">
        <f>E141+E151</f>
        <v>107.73</v>
      </c>
      <c r="F140" s="45">
        <f t="shared" si="2"/>
        <v>26.91231576317762</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400.3</v>
      </c>
      <c r="E151" s="194">
        <v>107.73</v>
      </c>
      <c r="F151" s="45">
        <f t="shared" si="2"/>
        <v>26.91231576317762</v>
      </c>
    </row>
    <row r="152" spans="1:6" ht="12.75" customHeight="1" x14ac:dyDescent="0.2">
      <c r="A152" s="63">
        <v>3</v>
      </c>
      <c r="B152" s="64" t="s">
        <v>307</v>
      </c>
      <c r="C152" s="247" t="s">
        <v>13</v>
      </c>
      <c r="D152" s="60">
        <f>D153+D164+D202+D221+D230+D262+D273</f>
        <v>1124974.53</v>
      </c>
      <c r="E152" s="60">
        <f>E153+E164+E202+E221+E230+E262+E273</f>
        <v>1459109.87</v>
      </c>
      <c r="F152" s="45">
        <f t="shared" si="2"/>
        <v>129.70159155514395</v>
      </c>
    </row>
    <row r="153" spans="1:6" ht="12.75" customHeight="1" x14ac:dyDescent="0.2">
      <c r="A153" s="63">
        <v>31</v>
      </c>
      <c r="B153" s="64" t="s">
        <v>308</v>
      </c>
      <c r="C153" s="247" t="s">
        <v>309</v>
      </c>
      <c r="D153" s="60">
        <f>D154+D159+D160</f>
        <v>727622.54</v>
      </c>
      <c r="E153" s="60">
        <f>E154+E159+E160</f>
        <v>731161.19000000006</v>
      </c>
      <c r="F153" s="45">
        <f t="shared" si="2"/>
        <v>100.48633045369925</v>
      </c>
    </row>
    <row r="154" spans="1:6" ht="12.75" customHeight="1" x14ac:dyDescent="0.2">
      <c r="A154" s="63">
        <v>311</v>
      </c>
      <c r="B154" s="64" t="s">
        <v>310</v>
      </c>
      <c r="C154" s="247" t="s">
        <v>311</v>
      </c>
      <c r="D154" s="60">
        <f>SUM(D155:D158)</f>
        <v>598612.27</v>
      </c>
      <c r="E154" s="60">
        <f>SUM(E155:E158)</f>
        <v>601718.28</v>
      </c>
      <c r="F154" s="45">
        <f t="shared" si="2"/>
        <v>100.51886841544362</v>
      </c>
    </row>
    <row r="155" spans="1:6" ht="12.75" customHeight="1" x14ac:dyDescent="0.2">
      <c r="A155" s="63">
        <v>3111</v>
      </c>
      <c r="B155" s="64" t="s">
        <v>312</v>
      </c>
      <c r="C155" s="247" t="s">
        <v>313</v>
      </c>
      <c r="D155" s="194">
        <v>583380.6</v>
      </c>
      <c r="E155" s="194">
        <v>584247.67000000004</v>
      </c>
      <c r="F155" s="45">
        <f t="shared" si="2"/>
        <v>100.14862852827126</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15231.67</v>
      </c>
      <c r="E157" s="194">
        <v>17470.61</v>
      </c>
      <c r="F157" s="45">
        <f t="shared" si="2"/>
        <v>114.69924177716561</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29964.75</v>
      </c>
      <c r="E159" s="194">
        <v>29837.86</v>
      </c>
      <c r="F159" s="45">
        <f t="shared" si="2"/>
        <v>99.576535762854689</v>
      </c>
    </row>
    <row r="160" spans="1:6" ht="12.75" customHeight="1" x14ac:dyDescent="0.2">
      <c r="A160" s="63">
        <v>313</v>
      </c>
      <c r="B160" s="65" t="s">
        <v>322</v>
      </c>
      <c r="C160" s="247" t="s">
        <v>323</v>
      </c>
      <c r="D160" s="60">
        <f>SUM(D161:D163)</f>
        <v>99045.52</v>
      </c>
      <c r="E160" s="60">
        <f>SUM(E161:E163)</f>
        <v>99605.05</v>
      </c>
      <c r="F160" s="45">
        <f t="shared" si="2"/>
        <v>100.56492206815612</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99045.52</v>
      </c>
      <c r="E162" s="194">
        <v>99605.05</v>
      </c>
      <c r="F162" s="45">
        <f t="shared" si="2"/>
        <v>100.56492206815612</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397350.57000000007</v>
      </c>
      <c r="E164" s="60">
        <f>E165+E170+E178+E188+E189+E194</f>
        <v>727948.68</v>
      </c>
      <c r="F164" s="45">
        <f t="shared" si="2"/>
        <v>183.20061300025316</v>
      </c>
    </row>
    <row r="165" spans="1:6" ht="12.75" customHeight="1" x14ac:dyDescent="0.2">
      <c r="A165" s="63">
        <v>321</v>
      </c>
      <c r="B165" s="64" t="s">
        <v>332</v>
      </c>
      <c r="C165" s="247" t="s">
        <v>333</v>
      </c>
      <c r="D165" s="60">
        <f>SUM(D166:D169)</f>
        <v>25924.94</v>
      </c>
      <c r="E165" s="60">
        <f>SUM(E166:E169)</f>
        <v>32378.030000000002</v>
      </c>
      <c r="F165" s="45">
        <f t="shared" si="2"/>
        <v>124.89143658577417</v>
      </c>
    </row>
    <row r="166" spans="1:6" ht="12.75" customHeight="1" x14ac:dyDescent="0.2">
      <c r="A166" s="63">
        <v>3211</v>
      </c>
      <c r="B166" s="64" t="s">
        <v>334</v>
      </c>
      <c r="C166" s="247" t="s">
        <v>335</v>
      </c>
      <c r="D166" s="194">
        <v>2712.8</v>
      </c>
      <c r="E166" s="194">
        <v>3839.56</v>
      </c>
      <c r="F166" s="45">
        <f t="shared" si="2"/>
        <v>141.53494544382187</v>
      </c>
    </row>
    <row r="167" spans="1:6" ht="12.75" customHeight="1" x14ac:dyDescent="0.2">
      <c r="A167" s="63">
        <v>3212</v>
      </c>
      <c r="B167" s="64" t="s">
        <v>336</v>
      </c>
      <c r="C167" s="247" t="s">
        <v>337</v>
      </c>
      <c r="D167" s="194">
        <v>22297.14</v>
      </c>
      <c r="E167" s="194">
        <v>25599.47</v>
      </c>
      <c r="F167" s="45">
        <f t="shared" si="2"/>
        <v>114.81055417869737</v>
      </c>
    </row>
    <row r="168" spans="1:6" ht="12.75" customHeight="1" x14ac:dyDescent="0.2">
      <c r="A168" s="63">
        <v>3213</v>
      </c>
      <c r="B168" s="64" t="s">
        <v>338</v>
      </c>
      <c r="C168" s="247" t="s">
        <v>339</v>
      </c>
      <c r="D168" s="194">
        <v>915</v>
      </c>
      <c r="E168" s="194">
        <v>2939</v>
      </c>
      <c r="F168" s="45">
        <f t="shared" si="2"/>
        <v>321.20218579234972</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168113.12</v>
      </c>
      <c r="E170" s="60">
        <f>SUM(E171:E177)</f>
        <v>145073.72</v>
      </c>
      <c r="F170" s="45">
        <f t="shared" si="2"/>
        <v>86.295299260402757</v>
      </c>
    </row>
    <row r="171" spans="1:6" ht="12.75" customHeight="1" x14ac:dyDescent="0.2">
      <c r="A171" s="63">
        <v>3221</v>
      </c>
      <c r="B171" s="64" t="s">
        <v>344</v>
      </c>
      <c r="C171" s="247" t="s">
        <v>345</v>
      </c>
      <c r="D171" s="194">
        <v>70378.83</v>
      </c>
      <c r="E171" s="194">
        <v>51366.06</v>
      </c>
      <c r="F171" s="45">
        <f t="shared" si="2"/>
        <v>72.985100775332583</v>
      </c>
    </row>
    <row r="172" spans="1:6" ht="12.75" customHeight="1" x14ac:dyDescent="0.2">
      <c r="A172" s="63">
        <v>3222</v>
      </c>
      <c r="B172" s="64" t="s">
        <v>346</v>
      </c>
      <c r="C172" s="247" t="s">
        <v>347</v>
      </c>
      <c r="D172" s="194">
        <v>19245.32</v>
      </c>
      <c r="E172" s="194">
        <v>15171.23</v>
      </c>
      <c r="F172" s="45">
        <f t="shared" si="2"/>
        <v>78.830749501697042</v>
      </c>
    </row>
    <row r="173" spans="1:6" ht="12.75" customHeight="1" x14ac:dyDescent="0.2">
      <c r="A173" s="63">
        <v>3223</v>
      </c>
      <c r="B173" s="65" t="s">
        <v>348</v>
      </c>
      <c r="C173" s="247" t="s">
        <v>349</v>
      </c>
      <c r="D173" s="194">
        <v>24358.05</v>
      </c>
      <c r="E173" s="194">
        <v>31361.14</v>
      </c>
      <c r="F173" s="45">
        <f t="shared" si="2"/>
        <v>128.750618378729</v>
      </c>
    </row>
    <row r="174" spans="1:6" ht="12.75" customHeight="1" x14ac:dyDescent="0.2">
      <c r="A174" s="63">
        <v>3224</v>
      </c>
      <c r="B174" s="65" t="s">
        <v>350</v>
      </c>
      <c r="C174" s="247" t="s">
        <v>351</v>
      </c>
      <c r="D174" s="194">
        <v>36958.800000000003</v>
      </c>
      <c r="E174" s="194">
        <v>32999.31</v>
      </c>
      <c r="F174" s="45">
        <f t="shared" si="2"/>
        <v>89.286746322932558</v>
      </c>
    </row>
    <row r="175" spans="1:6" ht="12.75" customHeight="1" x14ac:dyDescent="0.2">
      <c r="A175" s="63">
        <v>3225</v>
      </c>
      <c r="B175" s="65" t="s">
        <v>352</v>
      </c>
      <c r="C175" s="247" t="s">
        <v>353</v>
      </c>
      <c r="D175" s="194">
        <v>5042.5200000000004</v>
      </c>
      <c r="E175" s="194">
        <v>5585.89</v>
      </c>
      <c r="F175" s="45">
        <f t="shared" si="2"/>
        <v>110.77576291219469</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12129.6</v>
      </c>
      <c r="E177" s="194">
        <v>8590.09</v>
      </c>
      <c r="F177" s="45">
        <f t="shared" si="2"/>
        <v>70.819235588972433</v>
      </c>
    </row>
    <row r="178" spans="1:6" ht="12.75" customHeight="1" x14ac:dyDescent="0.2">
      <c r="A178" s="63">
        <v>323</v>
      </c>
      <c r="B178" s="65" t="s">
        <v>358</v>
      </c>
      <c r="C178" s="247" t="s">
        <v>359</v>
      </c>
      <c r="D178" s="60">
        <f>SUM(D179:D187)</f>
        <v>144990.73000000001</v>
      </c>
      <c r="E178" s="60">
        <f>SUM(E179:E187)</f>
        <v>103295.52</v>
      </c>
      <c r="F178" s="45">
        <f t="shared" si="2"/>
        <v>71.242844283906976</v>
      </c>
    </row>
    <row r="179" spans="1:6" ht="12.75" customHeight="1" x14ac:dyDescent="0.2">
      <c r="A179" s="63">
        <v>3231</v>
      </c>
      <c r="B179" s="65" t="s">
        <v>360</v>
      </c>
      <c r="C179" s="247" t="s">
        <v>361</v>
      </c>
      <c r="D179" s="194">
        <v>7326.84</v>
      </c>
      <c r="E179" s="194">
        <v>4624.71</v>
      </c>
      <c r="F179" s="45">
        <f t="shared" si="2"/>
        <v>63.120117267471379</v>
      </c>
    </row>
    <row r="180" spans="1:6" ht="12.75" customHeight="1" x14ac:dyDescent="0.2">
      <c r="A180" s="63">
        <v>3232</v>
      </c>
      <c r="B180" s="65" t="s">
        <v>362</v>
      </c>
      <c r="C180" s="247" t="s">
        <v>363</v>
      </c>
      <c r="D180" s="194">
        <v>64808.69</v>
      </c>
      <c r="E180" s="194">
        <v>28625.86</v>
      </c>
      <c r="F180" s="45">
        <f t="shared" si="2"/>
        <v>44.169786490052495</v>
      </c>
    </row>
    <row r="181" spans="1:6" ht="12.75" customHeight="1" x14ac:dyDescent="0.2">
      <c r="A181" s="63">
        <v>3233</v>
      </c>
      <c r="B181" s="65" t="s">
        <v>364</v>
      </c>
      <c r="C181" s="247" t="s">
        <v>365</v>
      </c>
      <c r="D181" s="194">
        <v>508.4</v>
      </c>
      <c r="E181" s="194">
        <v>738</v>
      </c>
      <c r="F181" s="45">
        <f t="shared" si="2"/>
        <v>145.16129032258064</v>
      </c>
    </row>
    <row r="182" spans="1:6" ht="12.75" customHeight="1" x14ac:dyDescent="0.2">
      <c r="A182" s="63">
        <v>3234</v>
      </c>
      <c r="B182" s="65" t="s">
        <v>366</v>
      </c>
      <c r="C182" s="247" t="s">
        <v>367</v>
      </c>
      <c r="D182" s="194">
        <v>11436.97</v>
      </c>
      <c r="E182" s="194">
        <v>15366.56</v>
      </c>
      <c r="F182" s="45">
        <f t="shared" si="2"/>
        <v>134.35866317739752</v>
      </c>
    </row>
    <row r="183" spans="1:6" ht="12.75" customHeight="1" x14ac:dyDescent="0.2">
      <c r="A183" s="63">
        <v>3235</v>
      </c>
      <c r="B183" s="64" t="s">
        <v>368</v>
      </c>
      <c r="C183" s="247" t="s">
        <v>369</v>
      </c>
      <c r="D183" s="194">
        <v>889.92</v>
      </c>
      <c r="E183" s="194">
        <v>1785.12</v>
      </c>
      <c r="F183" s="45">
        <f t="shared" si="2"/>
        <v>200.5933117583603</v>
      </c>
    </row>
    <row r="184" spans="1:6" ht="12.75" customHeight="1" x14ac:dyDescent="0.2">
      <c r="A184" s="63">
        <v>3236</v>
      </c>
      <c r="B184" s="64" t="s">
        <v>370</v>
      </c>
      <c r="C184" s="247" t="s">
        <v>371</v>
      </c>
      <c r="D184" s="194">
        <v>37927.15</v>
      </c>
      <c r="E184" s="194">
        <v>26200.03</v>
      </c>
      <c r="F184" s="45">
        <f t="shared" si="2"/>
        <v>69.079880771426275</v>
      </c>
    </row>
    <row r="185" spans="1:6" ht="12.75" customHeight="1" x14ac:dyDescent="0.2">
      <c r="A185" s="63">
        <v>3237</v>
      </c>
      <c r="B185" s="64" t="s">
        <v>372</v>
      </c>
      <c r="C185" s="247" t="s">
        <v>373</v>
      </c>
      <c r="D185" s="194">
        <v>12768.09</v>
      </c>
      <c r="E185" s="194">
        <v>11321.04</v>
      </c>
      <c r="F185" s="45">
        <f t="shared" si="2"/>
        <v>88.666668233071661</v>
      </c>
    </row>
    <row r="186" spans="1:6" ht="12.75" customHeight="1" x14ac:dyDescent="0.2">
      <c r="A186" s="63">
        <v>3238</v>
      </c>
      <c r="B186" s="64" t="s">
        <v>374</v>
      </c>
      <c r="C186" s="247" t="s">
        <v>375</v>
      </c>
      <c r="D186" s="194">
        <v>4775.28</v>
      </c>
      <c r="E186" s="194">
        <v>4649.8100000000004</v>
      </c>
      <c r="F186" s="45">
        <f t="shared" si="2"/>
        <v>97.37251009364897</v>
      </c>
    </row>
    <row r="187" spans="1:6" ht="12.75" customHeight="1" x14ac:dyDescent="0.2">
      <c r="A187" s="63">
        <v>3239</v>
      </c>
      <c r="B187" s="64" t="s">
        <v>376</v>
      </c>
      <c r="C187" s="247" t="s">
        <v>377</v>
      </c>
      <c r="D187" s="194">
        <v>4549.3900000000003</v>
      </c>
      <c r="E187" s="194">
        <v>9984.39</v>
      </c>
      <c r="F187" s="45">
        <f t="shared" si="2"/>
        <v>219.46656584728942</v>
      </c>
    </row>
    <row r="188" spans="1:6" ht="12.75" customHeight="1" x14ac:dyDescent="0.2">
      <c r="A188" s="63">
        <v>324</v>
      </c>
      <c r="B188" s="64" t="s">
        <v>378</v>
      </c>
      <c r="C188" s="247" t="s">
        <v>379</v>
      </c>
      <c r="D188" s="194">
        <v>3871.58</v>
      </c>
      <c r="E188" s="194">
        <v>3731.58</v>
      </c>
      <c r="F188" s="45">
        <f t="shared" si="2"/>
        <v>96.3839052789817</v>
      </c>
    </row>
    <row r="189" spans="1:6" ht="24" x14ac:dyDescent="0.2">
      <c r="A189" s="70" t="s">
        <v>380</v>
      </c>
      <c r="B189" s="65" t="s">
        <v>381</v>
      </c>
      <c r="C189" s="277" t="s">
        <v>380</v>
      </c>
      <c r="D189" s="60">
        <f>SUM(D190:D193)</f>
        <v>0</v>
      </c>
      <c r="E189" s="60">
        <f>SUM(E190:E193)</f>
        <v>0</v>
      </c>
      <c r="F189" s="45" t="str">
        <f t="shared" si="2"/>
        <v>-</v>
      </c>
    </row>
    <row r="190" spans="1:6" ht="12.75" customHeight="1" x14ac:dyDescent="0.2">
      <c r="A190" s="70" t="s">
        <v>382</v>
      </c>
      <c r="B190" s="65" t="s">
        <v>383</v>
      </c>
      <c r="C190" s="277" t="s">
        <v>382</v>
      </c>
      <c r="D190" s="192">
        <v>0</v>
      </c>
      <c r="E190" s="192">
        <v>0</v>
      </c>
      <c r="F190" s="71" t="str">
        <f t="shared" si="2"/>
        <v>-</v>
      </c>
    </row>
    <row r="191" spans="1:6" ht="12.75" customHeight="1" x14ac:dyDescent="0.2">
      <c r="A191" s="70" t="s">
        <v>384</v>
      </c>
      <c r="B191" s="65" t="s">
        <v>385</v>
      </c>
      <c r="C191" s="277" t="s">
        <v>384</v>
      </c>
      <c r="D191" s="192">
        <v>0</v>
      </c>
      <c r="E191" s="192">
        <v>0</v>
      </c>
      <c r="F191" s="71" t="str">
        <f t="shared" si="2"/>
        <v>-</v>
      </c>
    </row>
    <row r="192" spans="1:6" ht="12.75" customHeight="1" x14ac:dyDescent="0.2">
      <c r="A192" s="70" t="s">
        <v>386</v>
      </c>
      <c r="B192" s="65" t="s">
        <v>387</v>
      </c>
      <c r="C192" s="277" t="s">
        <v>386</v>
      </c>
      <c r="D192" s="192">
        <v>0</v>
      </c>
      <c r="E192" s="192">
        <v>0</v>
      </c>
      <c r="F192" s="71" t="str">
        <f t="shared" si="2"/>
        <v>-</v>
      </c>
    </row>
    <row r="193" spans="1:6" ht="12.75" customHeight="1" x14ac:dyDescent="0.2">
      <c r="A193" s="70" t="s">
        <v>388</v>
      </c>
      <c r="B193" s="65" t="s">
        <v>389</v>
      </c>
      <c r="C193" s="277" t="s">
        <v>388</v>
      </c>
      <c r="D193" s="192">
        <v>0</v>
      </c>
      <c r="E193" s="192">
        <v>0</v>
      </c>
      <c r="F193" s="71" t="str">
        <f t="shared" si="2"/>
        <v>-</v>
      </c>
    </row>
    <row r="194" spans="1:6" ht="12.75" customHeight="1" x14ac:dyDescent="0.2">
      <c r="A194" s="63">
        <v>329</v>
      </c>
      <c r="B194" s="64" t="s">
        <v>390</v>
      </c>
      <c r="C194" s="247" t="s">
        <v>391</v>
      </c>
      <c r="D194" s="60">
        <f>SUM(D195:D201)</f>
        <v>54450.2</v>
      </c>
      <c r="E194" s="60">
        <f>SUM(E195:E201)</f>
        <v>443469.83</v>
      </c>
      <c r="F194" s="45">
        <f t="shared" si="2"/>
        <v>814.45032341479009</v>
      </c>
    </row>
    <row r="195" spans="1:6" ht="12.75" customHeight="1" x14ac:dyDescent="0.2">
      <c r="A195" s="63">
        <v>3291</v>
      </c>
      <c r="B195" s="183" t="s">
        <v>392</v>
      </c>
      <c r="C195" s="247" t="s">
        <v>393</v>
      </c>
      <c r="D195" s="194">
        <v>11988.7</v>
      </c>
      <c r="E195" s="194">
        <v>12176.54</v>
      </c>
      <c r="F195" s="45">
        <f t="shared" si="2"/>
        <v>101.56680874490145</v>
      </c>
    </row>
    <row r="196" spans="1:6" ht="12.75" customHeight="1" x14ac:dyDescent="0.2">
      <c r="A196" s="63">
        <v>3292</v>
      </c>
      <c r="B196" s="64" t="s">
        <v>394</v>
      </c>
      <c r="C196" s="247" t="s">
        <v>395</v>
      </c>
      <c r="D196" s="194">
        <v>34735.49</v>
      </c>
      <c r="E196" s="194">
        <v>36446.94</v>
      </c>
      <c r="F196" s="45">
        <f t="shared" si="2"/>
        <v>104.92709329852552</v>
      </c>
    </row>
    <row r="197" spans="1:6" ht="12.75" customHeight="1" x14ac:dyDescent="0.2">
      <c r="A197" s="63">
        <v>3293</v>
      </c>
      <c r="B197" s="64" t="s">
        <v>396</v>
      </c>
      <c r="C197" s="247" t="s">
        <v>397</v>
      </c>
      <c r="D197" s="194">
        <v>1141.42</v>
      </c>
      <c r="E197" s="194">
        <v>747.07</v>
      </c>
      <c r="F197" s="45">
        <f t="shared" si="2"/>
        <v>65.450929543901452</v>
      </c>
    </row>
    <row r="198" spans="1:6" ht="12.75" customHeight="1" x14ac:dyDescent="0.2">
      <c r="A198" s="63">
        <v>3294</v>
      </c>
      <c r="B198" s="64" t="s">
        <v>398</v>
      </c>
      <c r="C198" s="247" t="s">
        <v>399</v>
      </c>
      <c r="D198" s="194">
        <v>3497</v>
      </c>
      <c r="E198" s="194">
        <v>3624.35</v>
      </c>
      <c r="F198" s="45">
        <f t="shared" ref="F198:F261" si="3">IF(D198&lt;&gt;0,IF(E198/D198&gt;=100,"&gt;&gt;100",E198/D198*100),"-")</f>
        <v>103.64169287961109</v>
      </c>
    </row>
    <row r="199" spans="1:6" ht="12.75" customHeight="1" x14ac:dyDescent="0.2">
      <c r="A199" s="63">
        <v>3295</v>
      </c>
      <c r="B199" s="64" t="s">
        <v>400</v>
      </c>
      <c r="C199" s="247" t="s">
        <v>401</v>
      </c>
      <c r="D199" s="194">
        <v>3087.59</v>
      </c>
      <c r="E199" s="194">
        <v>3401.24</v>
      </c>
      <c r="F199" s="45">
        <f t="shared" si="3"/>
        <v>110.15840833789458</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0</v>
      </c>
      <c r="E201" s="194">
        <v>387073.69</v>
      </c>
      <c r="F201" s="45" t="str">
        <f t="shared" si="3"/>
        <v>-</v>
      </c>
    </row>
    <row r="202" spans="1:6" ht="12.75" customHeight="1" x14ac:dyDescent="0.2">
      <c r="A202" s="63">
        <v>34</v>
      </c>
      <c r="B202" s="183" t="s">
        <v>406</v>
      </c>
      <c r="C202" s="247" t="s">
        <v>407</v>
      </c>
      <c r="D202" s="60">
        <f>D203+D208+D216</f>
        <v>1.42</v>
      </c>
      <c r="E202" s="60">
        <f>E203+E208+E216</f>
        <v>0</v>
      </c>
      <c r="F202" s="45">
        <f t="shared" si="3"/>
        <v>0</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1.42</v>
      </c>
      <c r="E216" s="60">
        <f>SUM(E217:E220)</f>
        <v>0</v>
      </c>
      <c r="F216" s="45">
        <f t="shared" si="3"/>
        <v>0</v>
      </c>
    </row>
    <row r="217" spans="1:6" ht="12.75" customHeight="1" x14ac:dyDescent="0.2">
      <c r="A217" s="63">
        <v>3431</v>
      </c>
      <c r="B217" s="182" t="s">
        <v>436</v>
      </c>
      <c r="C217" s="247" t="s">
        <v>437</v>
      </c>
      <c r="D217" s="194">
        <v>0</v>
      </c>
      <c r="E217" s="194">
        <v>0</v>
      </c>
      <c r="F217" s="45" t="str">
        <f t="shared" si="3"/>
        <v>-</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1.42</v>
      </c>
      <c r="E219" s="194">
        <v>0</v>
      </c>
      <c r="F219" s="45">
        <f t="shared" si="3"/>
        <v>0</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8" t="s">
        <v>482</v>
      </c>
      <c r="D240" s="194">
        <v>0</v>
      </c>
      <c r="E240" s="194">
        <v>0</v>
      </c>
      <c r="F240" s="45" t="str">
        <f t="shared" si="3"/>
        <v>-</v>
      </c>
    </row>
    <row r="241" spans="1:6" ht="24" x14ac:dyDescent="0.2">
      <c r="A241" s="63" t="s">
        <v>484</v>
      </c>
      <c r="B241" s="65" t="s">
        <v>485</v>
      </c>
      <c r="C241" s="248" t="s">
        <v>484</v>
      </c>
      <c r="D241" s="194">
        <v>0</v>
      </c>
      <c r="E241" s="194">
        <v>0</v>
      </c>
      <c r="F241" s="45" t="str">
        <f t="shared" si="3"/>
        <v>-</v>
      </c>
    </row>
    <row r="242" spans="1:6" ht="24" x14ac:dyDescent="0.2">
      <c r="A242" s="70" t="s">
        <v>486</v>
      </c>
      <c r="B242" s="65" t="s">
        <v>487</v>
      </c>
      <c r="C242" s="277" t="s">
        <v>486</v>
      </c>
      <c r="D242" s="60">
        <f>SUM(D243:D245)</f>
        <v>0</v>
      </c>
      <c r="E242" s="60">
        <f>SUM(E243:E245)</f>
        <v>0</v>
      </c>
      <c r="F242" s="233" t="str">
        <f t="shared" si="3"/>
        <v>-</v>
      </c>
    </row>
    <row r="243" spans="1:6" ht="12" x14ac:dyDescent="0.2">
      <c r="A243" s="70" t="s">
        <v>488</v>
      </c>
      <c r="B243" s="65" t="s">
        <v>133</v>
      </c>
      <c r="C243" s="277" t="s">
        <v>488</v>
      </c>
      <c r="D243" s="192">
        <v>0</v>
      </c>
      <c r="E243" s="192">
        <v>0</v>
      </c>
      <c r="F243" s="71" t="str">
        <f t="shared" si="3"/>
        <v>-</v>
      </c>
    </row>
    <row r="244" spans="1:6" ht="12" x14ac:dyDescent="0.2">
      <c r="A244" s="70" t="s">
        <v>489</v>
      </c>
      <c r="B244" s="65" t="s">
        <v>135</v>
      </c>
      <c r="C244" s="277" t="s">
        <v>489</v>
      </c>
      <c r="D244" s="192">
        <v>0</v>
      </c>
      <c r="E244" s="192">
        <v>0</v>
      </c>
      <c r="F244" s="71" t="str">
        <f t="shared" si="3"/>
        <v>-</v>
      </c>
    </row>
    <row r="245" spans="1:6" ht="12" x14ac:dyDescent="0.2">
      <c r="A245" s="70" t="s">
        <v>490</v>
      </c>
      <c r="B245" s="65" t="s">
        <v>138</v>
      </c>
      <c r="C245" s="277"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8"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8"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8"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1124974.53</v>
      </c>
      <c r="E299" s="60">
        <f>E152-E297+E298</f>
        <v>1459109.87</v>
      </c>
      <c r="F299" s="45">
        <f t="shared" si="4"/>
        <v>129.70159155514395</v>
      </c>
    </row>
    <row r="300" spans="1:6" ht="12.75" customHeight="1" x14ac:dyDescent="0.2">
      <c r="A300" s="63" t="s">
        <v>582</v>
      </c>
      <c r="B300" s="64" t="s">
        <v>593</v>
      </c>
      <c r="C300" s="247" t="s">
        <v>594</v>
      </c>
      <c r="D300" s="60">
        <f>IF(D6&gt;=D299,D6-D299,0)</f>
        <v>427864.22</v>
      </c>
      <c r="E300" s="60">
        <f>IF(E6&gt;=E299,E6-E299,0)</f>
        <v>1401069.4300000002</v>
      </c>
      <c r="F300" s="45">
        <f t="shared" si="4"/>
        <v>327.45655385720272</v>
      </c>
    </row>
    <row r="301" spans="1:6" ht="12.75" customHeight="1" x14ac:dyDescent="0.2">
      <c r="A301" s="63" t="s">
        <v>582</v>
      </c>
      <c r="B301" s="64" t="s">
        <v>595</v>
      </c>
      <c r="C301" s="247" t="s">
        <v>596</v>
      </c>
      <c r="D301" s="60">
        <f>IF(D299&gt;=D6,D299-D6,0)</f>
        <v>0</v>
      </c>
      <c r="E301" s="60">
        <f>IF(E299&gt;=E6,E299-E6,0)</f>
        <v>0</v>
      </c>
      <c r="F301" s="45" t="str">
        <f t="shared" si="4"/>
        <v>-</v>
      </c>
    </row>
    <row r="302" spans="1:6" ht="12.75" customHeight="1" x14ac:dyDescent="0.2">
      <c r="A302" s="63">
        <v>92211</v>
      </c>
      <c r="B302" s="64" t="s">
        <v>597</v>
      </c>
      <c r="C302" s="247" t="s">
        <v>598</v>
      </c>
      <c r="D302" s="194">
        <v>683031.29</v>
      </c>
      <c r="E302" s="194">
        <v>677534.21</v>
      </c>
      <c r="F302" s="45">
        <f t="shared" si="4"/>
        <v>99.19519353205618</v>
      </c>
    </row>
    <row r="303" spans="1:6" ht="12.75" customHeight="1" x14ac:dyDescent="0.2">
      <c r="A303" s="63">
        <v>92221</v>
      </c>
      <c r="B303" s="64" t="s">
        <v>599</v>
      </c>
      <c r="C303" s="247" t="s">
        <v>600</v>
      </c>
      <c r="D303" s="194">
        <v>0</v>
      </c>
      <c r="E303" s="194">
        <v>0</v>
      </c>
      <c r="F303" s="45" t="str">
        <f t="shared" si="4"/>
        <v>-</v>
      </c>
    </row>
    <row r="304" spans="1:6" ht="12.75" customHeight="1" x14ac:dyDescent="0.2">
      <c r="A304" s="63">
        <v>96</v>
      </c>
      <c r="B304" s="220" t="s">
        <v>601</v>
      </c>
      <c r="C304" s="247" t="s">
        <v>602</v>
      </c>
      <c r="D304" s="194">
        <v>2192.25</v>
      </c>
      <c r="E304" s="194">
        <v>282.91000000000003</v>
      </c>
      <c r="F304" s="45">
        <f t="shared" si="4"/>
        <v>12.905006272094882</v>
      </c>
    </row>
    <row r="305" spans="1:6" ht="12" x14ac:dyDescent="0.2">
      <c r="A305" s="63">
        <v>9661</v>
      </c>
      <c r="B305" s="220" t="s">
        <v>603</v>
      </c>
      <c r="C305" s="247" t="s">
        <v>604</v>
      </c>
      <c r="D305" s="194">
        <v>2187.39</v>
      </c>
      <c r="E305" s="194">
        <v>281.60000000000002</v>
      </c>
      <c r="F305" s="45">
        <f t="shared" si="4"/>
        <v>12.87379022487988</v>
      </c>
    </row>
    <row r="306" spans="1:6" ht="12.75" customHeight="1" x14ac:dyDescent="0.2">
      <c r="A306" s="249" t="s">
        <v>605</v>
      </c>
      <c r="B306" s="184" t="s">
        <v>606</v>
      </c>
      <c r="C306" s="250" t="s">
        <v>605</v>
      </c>
      <c r="D306" s="196">
        <v>0</v>
      </c>
      <c r="E306" s="196">
        <v>0</v>
      </c>
      <c r="F306" s="61" t="str">
        <f t="shared" si="4"/>
        <v>-</v>
      </c>
    </row>
    <row r="307" spans="1:6" s="55" customFormat="1" ht="20.100000000000001" customHeight="1" x14ac:dyDescent="0.2">
      <c r="A307" s="381" t="s">
        <v>607</v>
      </c>
      <c r="B307" s="382"/>
      <c r="C307" s="171"/>
      <c r="D307" s="43"/>
      <c r="E307" s="43"/>
      <c r="F307" s="44"/>
    </row>
    <row r="308" spans="1:6" ht="12.75" customHeight="1" x14ac:dyDescent="0.2">
      <c r="A308" s="63">
        <v>7</v>
      </c>
      <c r="B308" s="64" t="s">
        <v>608</v>
      </c>
      <c r="C308" s="247" t="s">
        <v>609</v>
      </c>
      <c r="D308" s="60">
        <f>D309+D321+D354+D358</f>
        <v>31047.62</v>
      </c>
      <c r="E308" s="60">
        <f>E309+E321+E354+E358</f>
        <v>12380.94</v>
      </c>
      <c r="F308" s="45">
        <f t="shared" ref="F308:F339" si="5">IF(D308&lt;&gt;0,IF(E308/D308&gt;=100,"&gt;&gt;100",E308/D308*100),"-")</f>
        <v>39.877259512967498</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31047.62</v>
      </c>
      <c r="E321" s="60">
        <f>E322+E327+E336+E341+E346+E349</f>
        <v>12380.94</v>
      </c>
      <c r="F321" s="45">
        <f t="shared" si="5"/>
        <v>39.877259512967498</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8"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31047.62</v>
      </c>
      <c r="E346" s="60">
        <f>SUM(E347:E348)</f>
        <v>12380.94</v>
      </c>
      <c r="F346" s="45">
        <f t="shared" si="6"/>
        <v>39.877259512967498</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31047.62</v>
      </c>
      <c r="E348" s="194">
        <v>12380.94</v>
      </c>
      <c r="F348" s="45">
        <f t="shared" si="6"/>
        <v>39.877259512967498</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970139.20000000007</v>
      </c>
      <c r="E360" s="60">
        <f>E361+E373+E406+E410+E412</f>
        <v>1524445.7100000002</v>
      </c>
      <c r="F360" s="45">
        <f t="shared" si="6"/>
        <v>157.13680160537788</v>
      </c>
    </row>
    <row r="361" spans="1:6" ht="12.75" customHeight="1" x14ac:dyDescent="0.2">
      <c r="A361" s="63">
        <v>41</v>
      </c>
      <c r="B361" s="64" t="s">
        <v>714</v>
      </c>
      <c r="C361" s="247" t="s">
        <v>715</v>
      </c>
      <c r="D361" s="60">
        <f>D362+D366</f>
        <v>0</v>
      </c>
      <c r="E361" s="60">
        <f>E362+E366</f>
        <v>0</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0</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970139.20000000007</v>
      </c>
      <c r="E373" s="60">
        <f>E374+E379+E388+E393+E398+E401</f>
        <v>1524445.7100000002</v>
      </c>
      <c r="F373" s="45">
        <f t="shared" si="7"/>
        <v>157.13680160537788</v>
      </c>
    </row>
    <row r="374" spans="1:6" ht="12.75" customHeight="1" x14ac:dyDescent="0.2">
      <c r="A374" s="63">
        <v>421</v>
      </c>
      <c r="B374" s="64" t="s">
        <v>732</v>
      </c>
      <c r="C374" s="247" t="s">
        <v>733</v>
      </c>
      <c r="D374" s="60">
        <f>SUM(D375:D378)</f>
        <v>924840.9</v>
      </c>
      <c r="E374" s="60">
        <f>SUM(E375:E378)</f>
        <v>1508777.85</v>
      </c>
      <c r="F374" s="45">
        <f t="shared" si="7"/>
        <v>163.13917885768245</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924840.9</v>
      </c>
      <c r="E376" s="194">
        <v>1508777.85</v>
      </c>
      <c r="F376" s="45">
        <f t="shared" si="7"/>
        <v>163.13917885768245</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28034.3</v>
      </c>
      <c r="E379" s="60">
        <f>SUM(E380:E387)</f>
        <v>15667.86</v>
      </c>
      <c r="F379" s="45">
        <f t="shared" si="7"/>
        <v>55.888179836842731</v>
      </c>
    </row>
    <row r="380" spans="1:6" ht="12.75" customHeight="1" x14ac:dyDescent="0.2">
      <c r="A380" s="63">
        <v>4221</v>
      </c>
      <c r="B380" s="64" t="s">
        <v>648</v>
      </c>
      <c r="C380" s="247" t="s">
        <v>740</v>
      </c>
      <c r="D380" s="194">
        <v>0</v>
      </c>
      <c r="E380" s="194">
        <v>1960.66</v>
      </c>
      <c r="F380" s="45" t="str">
        <f t="shared" si="7"/>
        <v>-</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8"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28034.3</v>
      </c>
      <c r="E386" s="194">
        <v>13707.2</v>
      </c>
      <c r="F386" s="45">
        <f t="shared" si="7"/>
        <v>48.894390086429837</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17264</v>
      </c>
      <c r="E388" s="60">
        <f>SUM(E389:E392)</f>
        <v>0</v>
      </c>
      <c r="F388" s="45">
        <f t="shared" si="7"/>
        <v>0</v>
      </c>
    </row>
    <row r="389" spans="1:6" ht="12.75" customHeight="1" x14ac:dyDescent="0.2">
      <c r="A389" s="63">
        <v>4231</v>
      </c>
      <c r="B389" s="64" t="s">
        <v>666</v>
      </c>
      <c r="C389" s="247" t="s">
        <v>751</v>
      </c>
      <c r="D389" s="194">
        <v>17264</v>
      </c>
      <c r="E389" s="194">
        <v>0</v>
      </c>
      <c r="F389" s="45">
        <f t="shared" si="7"/>
        <v>0</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939091.58000000007</v>
      </c>
      <c r="E418" s="60">
        <f>IF(E360&gt;=E308,E360-E308,0)</f>
        <v>1512064.7700000003</v>
      </c>
      <c r="F418" s="45">
        <f t="shared" si="8"/>
        <v>161.01355844336291</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0</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1583886.37</v>
      </c>
      <c r="E422" s="60">
        <f>E6+E308</f>
        <v>2872560.24</v>
      </c>
      <c r="F422" s="45">
        <f t="shared" si="8"/>
        <v>181.36151016944478</v>
      </c>
    </row>
    <row r="423" spans="1:6" ht="12.75" customHeight="1" x14ac:dyDescent="0.2">
      <c r="A423" s="63" t="s">
        <v>582</v>
      </c>
      <c r="B423" s="64" t="s">
        <v>805</v>
      </c>
      <c r="C423" s="247" t="s">
        <v>806</v>
      </c>
      <c r="D423" s="60">
        <f>D299+D360</f>
        <v>2095113.73</v>
      </c>
      <c r="E423" s="60">
        <f>E299+E360</f>
        <v>2983555.58</v>
      </c>
      <c r="F423" s="45">
        <f t="shared" si="8"/>
        <v>142.40542349937252</v>
      </c>
    </row>
    <row r="424" spans="1:6" ht="12.75" customHeight="1" x14ac:dyDescent="0.2">
      <c r="A424" s="63" t="s">
        <v>582</v>
      </c>
      <c r="B424" s="64" t="s">
        <v>807</v>
      </c>
      <c r="C424" s="247" t="s">
        <v>808</v>
      </c>
      <c r="D424" s="60">
        <f>IF(D422&gt;=D423,D422-D423,0)</f>
        <v>0</v>
      </c>
      <c r="E424" s="60">
        <f>IF(E422&gt;=E423,E422-E423,0)</f>
        <v>0</v>
      </c>
      <c r="F424" s="45" t="str">
        <f t="shared" si="8"/>
        <v>-</v>
      </c>
    </row>
    <row r="425" spans="1:6" ht="12.75" customHeight="1" x14ac:dyDescent="0.2">
      <c r="A425" s="63" t="s">
        <v>582</v>
      </c>
      <c r="B425" s="64" t="s">
        <v>809</v>
      </c>
      <c r="C425" s="247" t="s">
        <v>810</v>
      </c>
      <c r="D425" s="60">
        <f>IF(D423&gt;=D422,D423-D422,0)</f>
        <v>511227.35999999987</v>
      </c>
      <c r="E425" s="60">
        <f>IF(E423&gt;=E422,E423-E422,0)</f>
        <v>110995.33999999985</v>
      </c>
      <c r="F425" s="45">
        <f t="shared" si="8"/>
        <v>21.711541416719143</v>
      </c>
    </row>
    <row r="426" spans="1:6" ht="12.75" customHeight="1" x14ac:dyDescent="0.2">
      <c r="A426" s="251" t="s">
        <v>811</v>
      </c>
      <c r="B426" s="183" t="s">
        <v>812</v>
      </c>
      <c r="C426" s="252" t="s">
        <v>813</v>
      </c>
      <c r="D426" s="60">
        <f>IF(D302-D303+D419-D420&gt;=0,D302-D303+D419-D420,0)</f>
        <v>683031.29</v>
      </c>
      <c r="E426" s="60">
        <f>IF(E302-E303+E419-E420&gt;=0,E302-E303+E419-E420,0)</f>
        <v>677534.21</v>
      </c>
      <c r="F426" s="45">
        <f t="shared" si="8"/>
        <v>99.19519353205618</v>
      </c>
    </row>
    <row r="427" spans="1:6" ht="12.75" customHeight="1" x14ac:dyDescent="0.2">
      <c r="A427" s="251" t="s">
        <v>811</v>
      </c>
      <c r="B427" s="64" t="s">
        <v>814</v>
      </c>
      <c r="C427" s="252" t="s">
        <v>815</v>
      </c>
      <c r="D427" s="60">
        <f>IF(D303-D302+D420-D419&gt;=0,D303-D302+D420-D419,0)</f>
        <v>0</v>
      </c>
      <c r="E427" s="60">
        <f>IF(E303-E302+E420-E419&gt;=0,E303-E302+E420-E419,0)</f>
        <v>0</v>
      </c>
      <c r="F427" s="45" t="str">
        <f t="shared" si="8"/>
        <v>-</v>
      </c>
    </row>
    <row r="428" spans="1:6" ht="24" x14ac:dyDescent="0.2">
      <c r="A428" s="249" t="s">
        <v>816</v>
      </c>
      <c r="B428" s="243" t="s">
        <v>817</v>
      </c>
      <c r="C428" s="250" t="s">
        <v>818</v>
      </c>
      <c r="D428" s="81">
        <f>D304+D421</f>
        <v>2192.25</v>
      </c>
      <c r="E428" s="81">
        <f>E304+E421</f>
        <v>282.91000000000003</v>
      </c>
      <c r="F428" s="61">
        <f t="shared" si="8"/>
        <v>12.905006272094882</v>
      </c>
    </row>
    <row r="429" spans="1:6" s="55" customFormat="1" ht="20.100000000000001" customHeight="1" x14ac:dyDescent="0.2">
      <c r="A429" s="381" t="s">
        <v>819</v>
      </c>
      <c r="B429" s="382"/>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8" t="s">
        <v>889</v>
      </c>
      <c r="D464" s="192">
        <v>0</v>
      </c>
      <c r="E464" s="192">
        <v>0</v>
      </c>
      <c r="F464" s="71" t="str">
        <f t="shared" si="9"/>
        <v>-</v>
      </c>
    </row>
    <row r="465" spans="1:6" ht="12.75" customHeight="1" x14ac:dyDescent="0.2">
      <c r="A465" s="70" t="s">
        <v>890</v>
      </c>
      <c r="B465" s="182" t="s">
        <v>891</v>
      </c>
      <c r="C465" s="278"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8"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1">
        <v>5133</v>
      </c>
      <c r="B547" s="64" t="s">
        <v>1054</v>
      </c>
      <c r="C547" s="252" t="s">
        <v>1055</v>
      </c>
      <c r="D547" s="194">
        <v>0</v>
      </c>
      <c r="E547" s="194">
        <v>0</v>
      </c>
      <c r="F547" s="45" t="str">
        <f t="shared" si="10"/>
        <v>-</v>
      </c>
    </row>
    <row r="548" spans="1:6" ht="12.75" customHeight="1" x14ac:dyDescent="0.2">
      <c r="A548" s="251">
        <v>5134</v>
      </c>
      <c r="B548" s="64" t="s">
        <v>1056</v>
      </c>
      <c r="C548" s="252"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8" t="s">
        <v>1097</v>
      </c>
      <c r="D568" s="192">
        <v>0</v>
      </c>
      <c r="E568" s="192">
        <v>0</v>
      </c>
      <c r="F568" s="71" t="str">
        <f t="shared" si="11"/>
        <v>-</v>
      </c>
    </row>
    <row r="569" spans="1:6" ht="12" x14ac:dyDescent="0.2">
      <c r="A569" s="70">
        <v>5177</v>
      </c>
      <c r="B569" s="182" t="s">
        <v>1098</v>
      </c>
      <c r="C569" s="278" t="s">
        <v>1099</v>
      </c>
      <c r="D569" s="192">
        <v>0</v>
      </c>
      <c r="E569" s="192">
        <v>0</v>
      </c>
      <c r="F569" s="71" t="str">
        <f t="shared" si="11"/>
        <v>-</v>
      </c>
    </row>
    <row r="570" spans="1:6" ht="12.75" customHeight="1" x14ac:dyDescent="0.2">
      <c r="A570" s="70" t="s">
        <v>1100</v>
      </c>
      <c r="B570" s="65" t="s">
        <v>1101</v>
      </c>
      <c r="C570" s="278"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1">
        <v>5241</v>
      </c>
      <c r="B582" s="64" t="s">
        <v>1120</v>
      </c>
      <c r="C582" s="252" t="s">
        <v>1121</v>
      </c>
      <c r="D582" s="194">
        <v>0</v>
      </c>
      <c r="E582" s="194">
        <v>0</v>
      </c>
      <c r="F582" s="45" t="str">
        <f t="shared" si="11"/>
        <v>-</v>
      </c>
    </row>
    <row r="583" spans="1:6" ht="12.75" customHeight="1" x14ac:dyDescent="0.2">
      <c r="A583" s="251">
        <v>5242</v>
      </c>
      <c r="B583" s="64" t="s">
        <v>1028</v>
      </c>
      <c r="C583" s="252"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1">
        <v>534</v>
      </c>
      <c r="B594" s="65" t="s">
        <v>1140</v>
      </c>
      <c r="C594" s="252"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1">
        <v>5445</v>
      </c>
      <c r="B612" s="64" t="s">
        <v>1174</v>
      </c>
      <c r="C612" s="252"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8"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1583886.37</v>
      </c>
      <c r="E643" s="60">
        <f>E422+E430</f>
        <v>2872560.24</v>
      </c>
      <c r="F643" s="45">
        <f t="shared" si="12"/>
        <v>181.36151016944478</v>
      </c>
    </row>
    <row r="644" spans="1:6" ht="12.75" customHeight="1" x14ac:dyDescent="0.2">
      <c r="A644" s="63" t="s">
        <v>582</v>
      </c>
      <c r="B644" s="64" t="s">
        <v>1238</v>
      </c>
      <c r="C644" s="247" t="s">
        <v>1239</v>
      </c>
      <c r="D644" s="60">
        <f>D423+D535</f>
        <v>2095113.73</v>
      </c>
      <c r="E644" s="60">
        <f>E423+E535</f>
        <v>2983555.58</v>
      </c>
      <c r="F644" s="45">
        <f t="shared" si="12"/>
        <v>142.40542349937252</v>
      </c>
    </row>
    <row r="645" spans="1:6" ht="12.75" customHeight="1" x14ac:dyDescent="0.2">
      <c r="A645" s="63" t="s">
        <v>582</v>
      </c>
      <c r="B645" s="64" t="s">
        <v>1240</v>
      </c>
      <c r="C645" s="247" t="s">
        <v>1241</v>
      </c>
      <c r="D645" s="60">
        <f>IF(D643&gt;=D644,D643-D644,0)</f>
        <v>0</v>
      </c>
      <c r="E645" s="60">
        <f>IF(E643&gt;=E644,E643-E644,0)</f>
        <v>0</v>
      </c>
      <c r="F645" s="45" t="str">
        <f t="shared" si="12"/>
        <v>-</v>
      </c>
    </row>
    <row r="646" spans="1:6" ht="12.75" customHeight="1" x14ac:dyDescent="0.2">
      <c r="A646" s="63" t="s">
        <v>582</v>
      </c>
      <c r="B646" s="64" t="s">
        <v>1242</v>
      </c>
      <c r="C646" s="247" t="s">
        <v>1243</v>
      </c>
      <c r="D646" s="60">
        <f>IF(D644&gt;=D643,D644-D643,0)</f>
        <v>511227.35999999987</v>
      </c>
      <c r="E646" s="60">
        <f>IF(E644&gt;=E643,E644-E643,0)</f>
        <v>110995.33999999985</v>
      </c>
      <c r="F646" s="45">
        <f t="shared" si="12"/>
        <v>21.711541416719143</v>
      </c>
    </row>
    <row r="647" spans="1:6" ht="24" x14ac:dyDescent="0.2">
      <c r="A647" s="251" t="s">
        <v>1244</v>
      </c>
      <c r="B647" s="64" t="s">
        <v>1245</v>
      </c>
      <c r="C647" s="252" t="s">
        <v>1244</v>
      </c>
      <c r="D647" s="60">
        <f>IF(D426-D427+D641-D642&gt;=0,D426-D427+D641-D642,0)</f>
        <v>683031.29</v>
      </c>
      <c r="E647" s="60">
        <f>IF(E426-E427+E641-E642&gt;=0,E426-E427+E641-E642,0)</f>
        <v>677534.21</v>
      </c>
      <c r="F647" s="45">
        <f t="shared" si="12"/>
        <v>99.19519353205618</v>
      </c>
    </row>
    <row r="648" spans="1:6" ht="24" x14ac:dyDescent="0.2">
      <c r="A648" s="251" t="s">
        <v>1246</v>
      </c>
      <c r="B648" s="64" t="s">
        <v>1247</v>
      </c>
      <c r="C648" s="252" t="s">
        <v>1246</v>
      </c>
      <c r="D648" s="60">
        <f>IF(D427-D426+D642-D641&gt;=0,D427-D426+D642-D641,0)</f>
        <v>0</v>
      </c>
      <c r="E648" s="60">
        <f>IF(E427-E426+E642-E641&gt;=0,E427-E426+E642-E641,0)</f>
        <v>0</v>
      </c>
      <c r="F648" s="45" t="str">
        <f t="shared" si="12"/>
        <v>-</v>
      </c>
    </row>
    <row r="649" spans="1:6" ht="24" x14ac:dyDescent="0.2">
      <c r="A649" s="63" t="s">
        <v>582</v>
      </c>
      <c r="B649" s="64" t="s">
        <v>1248</v>
      </c>
      <c r="C649" s="247" t="s">
        <v>1249</v>
      </c>
      <c r="D649" s="60">
        <f>IF(D645+D647-D646-D648&gt;=0,D645+D647-D646-D648,0)</f>
        <v>171803.93000000017</v>
      </c>
      <c r="E649" s="60">
        <f>IF(E645+E647-E646-E648&gt;=0,E645+E647-E646-E648,0)</f>
        <v>566538.87000000011</v>
      </c>
      <c r="F649" s="45">
        <f t="shared" si="12"/>
        <v>329.75897000726326</v>
      </c>
    </row>
    <row r="650" spans="1:6" ht="24" x14ac:dyDescent="0.2">
      <c r="A650" s="63" t="s">
        <v>582</v>
      </c>
      <c r="B650" s="64" t="s">
        <v>1250</v>
      </c>
      <c r="C650" s="247" t="s">
        <v>1251</v>
      </c>
      <c r="D650" s="60">
        <f>IF(D646+D648-D645-D647&gt;=0,D646+D648-D645-D647,0)</f>
        <v>0</v>
      </c>
      <c r="E650" s="60">
        <f>IF(E646+E648-E645-E647&gt;=0,E646+E648-E645-E647,0)</f>
        <v>0</v>
      </c>
      <c r="F650" s="45" t="str">
        <f t="shared" si="12"/>
        <v>-</v>
      </c>
    </row>
    <row r="651" spans="1:6" ht="24" x14ac:dyDescent="0.2">
      <c r="A651" s="249" t="s">
        <v>1252</v>
      </c>
      <c r="B651" s="184" t="s">
        <v>1253</v>
      </c>
      <c r="C651" s="250" t="s">
        <v>1252</v>
      </c>
      <c r="D651" s="196">
        <v>0</v>
      </c>
      <c r="E651" s="196">
        <v>0</v>
      </c>
      <c r="F651" s="61" t="str">
        <f t="shared" si="12"/>
        <v>-</v>
      </c>
    </row>
    <row r="652" spans="1:6" s="55" customFormat="1" ht="20.100000000000001" customHeight="1" x14ac:dyDescent="0.2">
      <c r="A652" s="381" t="s">
        <v>1254</v>
      </c>
      <c r="B652" s="382"/>
      <c r="C652" s="171"/>
      <c r="D652" s="43"/>
      <c r="E652" s="43"/>
      <c r="F652" s="44"/>
    </row>
    <row r="653" spans="1:6" ht="12.75" customHeight="1" x14ac:dyDescent="0.2">
      <c r="A653" s="63">
        <v>11</v>
      </c>
      <c r="B653" s="64" t="s">
        <v>1255</v>
      </c>
      <c r="C653" s="247" t="s">
        <v>1256</v>
      </c>
      <c r="D653" s="194">
        <v>15</v>
      </c>
      <c r="E653" s="194">
        <v>0</v>
      </c>
      <c r="F653" s="45">
        <f t="shared" ref="F653:F716" si="13">IF(D653&lt;&gt;0,IF(E653/D653&gt;=100,"&gt;&gt;100",E653/D653*100),"-")</f>
        <v>0</v>
      </c>
    </row>
    <row r="654" spans="1:6" ht="12.75" customHeight="1" x14ac:dyDescent="0.2">
      <c r="A654" s="63" t="s">
        <v>1257</v>
      </c>
      <c r="B654" s="64" t="s">
        <v>1258</v>
      </c>
      <c r="C654" s="247" t="s">
        <v>1257</v>
      </c>
      <c r="D654" s="194">
        <v>769269.3</v>
      </c>
      <c r="E654" s="194">
        <v>1110698.6399999999</v>
      </c>
      <c r="F654" s="45">
        <f t="shared" si="13"/>
        <v>144.38359102592548</v>
      </c>
    </row>
    <row r="655" spans="1:6" ht="12.75" customHeight="1" x14ac:dyDescent="0.2">
      <c r="A655" s="63" t="s">
        <v>1259</v>
      </c>
      <c r="B655" s="64" t="s">
        <v>1260</v>
      </c>
      <c r="C655" s="247" t="s">
        <v>1259</v>
      </c>
      <c r="D655" s="194">
        <v>769284.3</v>
      </c>
      <c r="E655" s="194">
        <v>1110698.6399999999</v>
      </c>
      <c r="F655" s="45">
        <f t="shared" si="13"/>
        <v>144.38077574181611</v>
      </c>
    </row>
    <row r="656" spans="1:6" ht="24" x14ac:dyDescent="0.2">
      <c r="A656" s="63">
        <v>11</v>
      </c>
      <c r="B656" s="64" t="s">
        <v>1261</v>
      </c>
      <c r="C656" s="247" t="s">
        <v>1262</v>
      </c>
      <c r="D656" s="60">
        <f>+D653+D654-D655</f>
        <v>0</v>
      </c>
      <c r="E656" s="60">
        <f>+E653+E654-E655</f>
        <v>0</v>
      </c>
      <c r="F656" s="45" t="str">
        <f t="shared" si="13"/>
        <v>-</v>
      </c>
    </row>
    <row r="657" spans="1:6" ht="24" x14ac:dyDescent="0.2">
      <c r="A657" s="63" t="s">
        <v>582</v>
      </c>
      <c r="B657" s="64" t="s">
        <v>1263</v>
      </c>
      <c r="C657" s="247" t="s">
        <v>1264</v>
      </c>
      <c r="D657" s="253">
        <v>0</v>
      </c>
      <c r="E657" s="253"/>
      <c r="F657" s="45" t="str">
        <f t="shared" si="13"/>
        <v>-</v>
      </c>
    </row>
    <row r="658" spans="1:6" ht="24" x14ac:dyDescent="0.2">
      <c r="A658" s="63" t="s">
        <v>582</v>
      </c>
      <c r="B658" s="64" t="s">
        <v>1265</v>
      </c>
      <c r="C658" s="247" t="s">
        <v>1266</v>
      </c>
      <c r="D658" s="253">
        <v>56</v>
      </c>
      <c r="E658" s="253">
        <v>54</v>
      </c>
      <c r="F658" s="45">
        <f t="shared" si="13"/>
        <v>96.428571428571431</v>
      </c>
    </row>
    <row r="659" spans="1:6" ht="12.75" customHeight="1" x14ac:dyDescent="0.2">
      <c r="A659" s="63" t="s">
        <v>582</v>
      </c>
      <c r="B659" s="64" t="s">
        <v>1267</v>
      </c>
      <c r="C659" s="247" t="s">
        <v>1268</v>
      </c>
      <c r="D659" s="253">
        <v>0</v>
      </c>
      <c r="E659" s="253"/>
      <c r="F659" s="45" t="str">
        <f t="shared" si="13"/>
        <v>-</v>
      </c>
    </row>
    <row r="660" spans="1:6" ht="12.75" customHeight="1" x14ac:dyDescent="0.2">
      <c r="A660" s="63" t="s">
        <v>582</v>
      </c>
      <c r="B660" s="64" t="s">
        <v>1269</v>
      </c>
      <c r="C660" s="247" t="s">
        <v>1270</v>
      </c>
      <c r="D660" s="253">
        <v>56</v>
      </c>
      <c r="E660" s="253">
        <v>57</v>
      </c>
      <c r="F660" s="45">
        <f t="shared" si="13"/>
        <v>101.78571428571428</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8" t="s">
        <v>1275</v>
      </c>
      <c r="D662" s="192">
        <v>0</v>
      </c>
      <c r="E662" s="192">
        <v>0</v>
      </c>
      <c r="F662" s="71" t="str">
        <f t="shared" si="13"/>
        <v>-</v>
      </c>
    </row>
    <row r="663" spans="1:6" ht="12.75" customHeight="1" x14ac:dyDescent="0.2">
      <c r="A663" s="70">
        <v>61316</v>
      </c>
      <c r="B663" s="65" t="s">
        <v>1276</v>
      </c>
      <c r="C663" s="277" t="s">
        <v>1277</v>
      </c>
      <c r="D663" s="192">
        <v>0</v>
      </c>
      <c r="E663" s="192">
        <v>0</v>
      </c>
      <c r="F663" s="71" t="str">
        <f t="shared" si="13"/>
        <v>-</v>
      </c>
    </row>
    <row r="664" spans="1:6" ht="12.75" customHeight="1" x14ac:dyDescent="0.2">
      <c r="A664" s="70" t="s">
        <v>1278</v>
      </c>
      <c r="B664" s="65" t="s">
        <v>1279</v>
      </c>
      <c r="C664" s="277" t="s">
        <v>1278</v>
      </c>
      <c r="D664" s="192">
        <v>0</v>
      </c>
      <c r="E664" s="192">
        <v>0</v>
      </c>
      <c r="F664" s="71" t="str">
        <f t="shared" si="13"/>
        <v>-</v>
      </c>
    </row>
    <row r="665" spans="1:6" ht="12.75" customHeight="1" x14ac:dyDescent="0.2">
      <c r="A665" s="70">
        <v>61451</v>
      </c>
      <c r="B665" s="65" t="s">
        <v>1280</v>
      </c>
      <c r="C665" s="278" t="s">
        <v>1281</v>
      </c>
      <c r="D665" s="192">
        <v>0</v>
      </c>
      <c r="E665" s="192">
        <v>0</v>
      </c>
      <c r="F665" s="71" t="str">
        <f t="shared" si="13"/>
        <v>-</v>
      </c>
    </row>
    <row r="666" spans="1:6" ht="12.75" customHeight="1" x14ac:dyDescent="0.2">
      <c r="A666" s="70" t="s">
        <v>1282</v>
      </c>
      <c r="B666" s="65" t="s">
        <v>1283</v>
      </c>
      <c r="C666" s="277" t="s">
        <v>1282</v>
      </c>
      <c r="D666" s="192">
        <v>0</v>
      </c>
      <c r="E666" s="192">
        <v>0</v>
      </c>
      <c r="F666" s="71" t="str">
        <f t="shared" si="13"/>
        <v>-</v>
      </c>
    </row>
    <row r="667" spans="1:6" ht="12.75" customHeight="1" x14ac:dyDescent="0.2">
      <c r="A667" s="70">
        <v>61453</v>
      </c>
      <c r="B667" s="65" t="s">
        <v>1284</v>
      </c>
      <c r="C667" s="278" t="s">
        <v>1285</v>
      </c>
      <c r="D667" s="192">
        <v>0</v>
      </c>
      <c r="E667" s="192">
        <v>0</v>
      </c>
      <c r="F667" s="71" t="str">
        <f t="shared" si="13"/>
        <v>-</v>
      </c>
    </row>
    <row r="668" spans="1:6" ht="12.75" customHeight="1" x14ac:dyDescent="0.2">
      <c r="A668" s="70" t="s">
        <v>1286</v>
      </c>
      <c r="B668" s="65" t="s">
        <v>1287</v>
      </c>
      <c r="C668" s="277"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8" t="s">
        <v>1305</v>
      </c>
      <c r="D677" s="192">
        <v>110.32</v>
      </c>
      <c r="E677" s="192">
        <v>56.07</v>
      </c>
      <c r="F677" s="71">
        <f t="shared" si="13"/>
        <v>50.824873096446701</v>
      </c>
    </row>
    <row r="678" spans="1:6" ht="12.75" customHeight="1" x14ac:dyDescent="0.2">
      <c r="A678" s="70">
        <v>63415</v>
      </c>
      <c r="B678" s="65" t="s">
        <v>1306</v>
      </c>
      <c r="C678" s="278" t="s">
        <v>1307</v>
      </c>
      <c r="D678" s="192">
        <v>0</v>
      </c>
      <c r="E678" s="192">
        <v>0</v>
      </c>
      <c r="F678" s="71" t="str">
        <f t="shared" si="13"/>
        <v>-</v>
      </c>
    </row>
    <row r="679" spans="1:6" ht="12" x14ac:dyDescent="0.2">
      <c r="A679" s="70">
        <v>63416</v>
      </c>
      <c r="B679" s="182" t="s">
        <v>1308</v>
      </c>
      <c r="C679" s="278" t="s">
        <v>1309</v>
      </c>
      <c r="D679" s="192">
        <v>0</v>
      </c>
      <c r="E679" s="192">
        <v>0</v>
      </c>
      <c r="F679" s="71" t="str">
        <f t="shared" si="13"/>
        <v>-</v>
      </c>
    </row>
    <row r="680" spans="1:6" ht="12.75" customHeight="1" x14ac:dyDescent="0.2">
      <c r="A680" s="70">
        <v>63424</v>
      </c>
      <c r="B680" s="65" t="s">
        <v>1310</v>
      </c>
      <c r="C680" s="278" t="s">
        <v>1311</v>
      </c>
      <c r="D680" s="192">
        <v>0</v>
      </c>
      <c r="E680" s="192">
        <v>0</v>
      </c>
      <c r="F680" s="71" t="str">
        <f t="shared" si="13"/>
        <v>-</v>
      </c>
    </row>
    <row r="681" spans="1:6" ht="12.75" customHeight="1" x14ac:dyDescent="0.2">
      <c r="A681" s="70">
        <v>63425</v>
      </c>
      <c r="B681" s="65" t="s">
        <v>1312</v>
      </c>
      <c r="C681" s="278" t="s">
        <v>1313</v>
      </c>
      <c r="D681" s="192">
        <v>0</v>
      </c>
      <c r="E681" s="192">
        <v>0</v>
      </c>
      <c r="F681" s="71" t="str">
        <f t="shared" si="13"/>
        <v>-</v>
      </c>
    </row>
    <row r="682" spans="1:6" ht="12" x14ac:dyDescent="0.2">
      <c r="A682" s="70">
        <v>63426</v>
      </c>
      <c r="B682" s="182" t="s">
        <v>1314</v>
      </c>
      <c r="C682" s="278" t="s">
        <v>1315</v>
      </c>
      <c r="D682" s="192">
        <v>0</v>
      </c>
      <c r="E682" s="192">
        <v>0</v>
      </c>
      <c r="F682" s="71" t="str">
        <f t="shared" si="13"/>
        <v>-</v>
      </c>
    </row>
    <row r="683" spans="1:6" ht="24" x14ac:dyDescent="0.2">
      <c r="A683" s="70">
        <v>63612</v>
      </c>
      <c r="B683" s="182" t="s">
        <v>1316</v>
      </c>
      <c r="C683" s="278" t="s">
        <v>1317</v>
      </c>
      <c r="D683" s="192">
        <v>0</v>
      </c>
      <c r="E683" s="192">
        <v>0</v>
      </c>
      <c r="F683" s="71" t="str">
        <f t="shared" si="13"/>
        <v>-</v>
      </c>
    </row>
    <row r="684" spans="1:6" ht="24" x14ac:dyDescent="0.2">
      <c r="A684" s="70">
        <v>63613</v>
      </c>
      <c r="B684" s="182" t="s">
        <v>1318</v>
      </c>
      <c r="C684" s="278"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8">
        <v>63711</v>
      </c>
      <c r="D687" s="194">
        <v>0</v>
      </c>
      <c r="E687" s="194">
        <v>0</v>
      </c>
      <c r="F687" s="45" t="str">
        <f t="shared" si="13"/>
        <v>-</v>
      </c>
    </row>
    <row r="688" spans="1:6" ht="12.75" customHeight="1" x14ac:dyDescent="0.2">
      <c r="A688" s="63">
        <v>63712</v>
      </c>
      <c r="B688" s="244" t="s">
        <v>1325</v>
      </c>
      <c r="C688" s="248">
        <v>63712</v>
      </c>
      <c r="D688" s="194">
        <v>0</v>
      </c>
      <c r="E688" s="194">
        <v>0</v>
      </c>
      <c r="F688" s="45" t="str">
        <f t="shared" si="13"/>
        <v>-</v>
      </c>
    </row>
    <row r="689" spans="1:6" ht="12.75" customHeight="1" x14ac:dyDescent="0.2">
      <c r="A689" s="63">
        <v>63713</v>
      </c>
      <c r="B689" s="244" t="s">
        <v>1326</v>
      </c>
      <c r="C689" s="248">
        <v>63713</v>
      </c>
      <c r="D689" s="194">
        <v>0</v>
      </c>
      <c r="E689" s="194">
        <v>0</v>
      </c>
      <c r="F689" s="45" t="str">
        <f t="shared" si="13"/>
        <v>-</v>
      </c>
    </row>
    <row r="690" spans="1:6" ht="12.75" customHeight="1" x14ac:dyDescent="0.2">
      <c r="A690" s="63">
        <v>63714</v>
      </c>
      <c r="B690" s="244" t="s">
        <v>1327</v>
      </c>
      <c r="C690" s="248">
        <v>63714</v>
      </c>
      <c r="D690" s="194">
        <v>0</v>
      </c>
      <c r="E690" s="194">
        <v>0</v>
      </c>
      <c r="F690" s="45" t="str">
        <f t="shared" si="13"/>
        <v>-</v>
      </c>
    </row>
    <row r="691" spans="1:6" ht="12.75" customHeight="1" x14ac:dyDescent="0.2">
      <c r="A691" s="63">
        <v>63715</v>
      </c>
      <c r="B691" s="244" t="s">
        <v>1328</v>
      </c>
      <c r="C691" s="248">
        <v>63715</v>
      </c>
      <c r="D691" s="194">
        <v>0</v>
      </c>
      <c r="E691" s="194">
        <v>0</v>
      </c>
      <c r="F691" s="45" t="str">
        <f t="shared" si="13"/>
        <v>-</v>
      </c>
    </row>
    <row r="692" spans="1:6" ht="24" x14ac:dyDescent="0.2">
      <c r="A692" s="70">
        <v>63716</v>
      </c>
      <c r="B692" s="182" t="s">
        <v>1329</v>
      </c>
      <c r="C692" s="277">
        <v>63716</v>
      </c>
      <c r="D692" s="192">
        <v>0</v>
      </c>
      <c r="E692" s="192">
        <v>0</v>
      </c>
      <c r="F692" s="71" t="str">
        <f t="shared" si="13"/>
        <v>-</v>
      </c>
    </row>
    <row r="693" spans="1:6" ht="24" x14ac:dyDescent="0.2">
      <c r="A693" s="70">
        <v>63717</v>
      </c>
      <c r="B693" s="182" t="s">
        <v>1330</v>
      </c>
      <c r="C693" s="277">
        <v>63717</v>
      </c>
      <c r="D693" s="192">
        <v>0</v>
      </c>
      <c r="E693" s="192">
        <v>0</v>
      </c>
      <c r="F693" s="71" t="str">
        <f t="shared" si="13"/>
        <v>-</v>
      </c>
    </row>
    <row r="694" spans="1:6" ht="24" x14ac:dyDescent="0.2">
      <c r="A694" s="70">
        <v>63721</v>
      </c>
      <c r="B694" s="182" t="s">
        <v>1331</v>
      </c>
      <c r="C694" s="277">
        <v>63721</v>
      </c>
      <c r="D694" s="192">
        <v>0</v>
      </c>
      <c r="E694" s="192">
        <v>0</v>
      </c>
      <c r="F694" s="71" t="str">
        <f t="shared" si="13"/>
        <v>-</v>
      </c>
    </row>
    <row r="695" spans="1:6" ht="24" x14ac:dyDescent="0.2">
      <c r="A695" s="70">
        <v>63722</v>
      </c>
      <c r="B695" s="182" t="s">
        <v>1332</v>
      </c>
      <c r="C695" s="277">
        <v>63722</v>
      </c>
      <c r="D695" s="192">
        <v>0</v>
      </c>
      <c r="E695" s="192">
        <v>0</v>
      </c>
      <c r="F695" s="71" t="str">
        <f t="shared" si="13"/>
        <v>-</v>
      </c>
    </row>
    <row r="696" spans="1:6" ht="12.75" customHeight="1" x14ac:dyDescent="0.2">
      <c r="A696" s="70">
        <v>63723</v>
      </c>
      <c r="B696" s="182" t="s">
        <v>1333</v>
      </c>
      <c r="C696" s="277">
        <v>63723</v>
      </c>
      <c r="D696" s="192">
        <v>0</v>
      </c>
      <c r="E696" s="192">
        <v>0</v>
      </c>
      <c r="F696" s="71" t="str">
        <f t="shared" si="13"/>
        <v>-</v>
      </c>
    </row>
    <row r="697" spans="1:6" ht="12.75" customHeight="1" x14ac:dyDescent="0.2">
      <c r="A697" s="70">
        <v>63724</v>
      </c>
      <c r="B697" s="182" t="s">
        <v>1334</v>
      </c>
      <c r="C697" s="277">
        <v>63724</v>
      </c>
      <c r="D697" s="192">
        <v>0</v>
      </c>
      <c r="E697" s="192">
        <v>0</v>
      </c>
      <c r="F697" s="71" t="str">
        <f t="shared" si="13"/>
        <v>-</v>
      </c>
    </row>
    <row r="698" spans="1:6" ht="12.75" customHeight="1" x14ac:dyDescent="0.2">
      <c r="A698" s="70">
        <v>63725</v>
      </c>
      <c r="B698" s="182" t="s">
        <v>1335</v>
      </c>
      <c r="C698" s="277">
        <v>63725</v>
      </c>
      <c r="D698" s="192">
        <v>0</v>
      </c>
      <c r="E698" s="192">
        <v>0</v>
      </c>
      <c r="F698" s="71" t="str">
        <f t="shared" si="13"/>
        <v>-</v>
      </c>
    </row>
    <row r="699" spans="1:6" ht="12.75" customHeight="1" x14ac:dyDescent="0.2">
      <c r="A699" s="70">
        <v>63726</v>
      </c>
      <c r="B699" s="182" t="s">
        <v>1336</v>
      </c>
      <c r="C699" s="277">
        <v>63726</v>
      </c>
      <c r="D699" s="192">
        <v>0</v>
      </c>
      <c r="E699" s="192">
        <v>0</v>
      </c>
      <c r="F699" s="71" t="str">
        <f t="shared" si="13"/>
        <v>-</v>
      </c>
    </row>
    <row r="700" spans="1:6" ht="24" x14ac:dyDescent="0.2">
      <c r="A700" s="70">
        <v>63727</v>
      </c>
      <c r="B700" s="182" t="s">
        <v>1337</v>
      </c>
      <c r="C700" s="277">
        <v>63727</v>
      </c>
      <c r="D700" s="192">
        <v>0</v>
      </c>
      <c r="E700" s="192">
        <v>0</v>
      </c>
      <c r="F700" s="71" t="str">
        <f t="shared" si="13"/>
        <v>-</v>
      </c>
    </row>
    <row r="701" spans="1:6" ht="24" x14ac:dyDescent="0.2">
      <c r="A701" s="70">
        <v>63728</v>
      </c>
      <c r="B701" s="182" t="s">
        <v>1338</v>
      </c>
      <c r="C701" s="277">
        <v>63728</v>
      </c>
      <c r="D701" s="192">
        <v>0</v>
      </c>
      <c r="E701" s="192">
        <v>0</v>
      </c>
      <c r="F701" s="71" t="str">
        <f t="shared" si="13"/>
        <v>-</v>
      </c>
    </row>
    <row r="702" spans="1:6" ht="12.75" customHeight="1" x14ac:dyDescent="0.2">
      <c r="A702" s="70">
        <v>63811</v>
      </c>
      <c r="B702" s="182" t="s">
        <v>1339</v>
      </c>
      <c r="C702" s="278" t="s">
        <v>1340</v>
      </c>
      <c r="D702" s="192">
        <v>0</v>
      </c>
      <c r="E702" s="192">
        <v>0</v>
      </c>
      <c r="F702" s="71" t="str">
        <f t="shared" si="13"/>
        <v>-</v>
      </c>
    </row>
    <row r="703" spans="1:6" ht="12.75" customHeight="1" x14ac:dyDescent="0.2">
      <c r="A703" s="70">
        <v>63812</v>
      </c>
      <c r="B703" s="182" t="s">
        <v>1341</v>
      </c>
      <c r="C703" s="278" t="s">
        <v>1342</v>
      </c>
      <c r="D703" s="192">
        <v>0</v>
      </c>
      <c r="E703" s="192">
        <v>0</v>
      </c>
      <c r="F703" s="71" t="str">
        <f t="shared" si="13"/>
        <v>-</v>
      </c>
    </row>
    <row r="704" spans="1:6" ht="24" x14ac:dyDescent="0.2">
      <c r="A704" s="70" t="s">
        <v>1343</v>
      </c>
      <c r="B704" s="182" t="s">
        <v>1344</v>
      </c>
      <c r="C704" s="278" t="s">
        <v>1343</v>
      </c>
      <c r="D704" s="192">
        <v>0</v>
      </c>
      <c r="E704" s="192">
        <v>0</v>
      </c>
      <c r="F704" s="71" t="str">
        <f t="shared" si="13"/>
        <v>-</v>
      </c>
    </row>
    <row r="705" spans="1:6" ht="24" x14ac:dyDescent="0.2">
      <c r="A705" s="70" t="s">
        <v>1345</v>
      </c>
      <c r="B705" s="182" t="s">
        <v>1346</v>
      </c>
      <c r="C705" s="278" t="s">
        <v>1345</v>
      </c>
      <c r="D705" s="192">
        <v>0</v>
      </c>
      <c r="E705" s="192">
        <v>0</v>
      </c>
      <c r="F705" s="71" t="str">
        <f t="shared" si="13"/>
        <v>-</v>
      </c>
    </row>
    <row r="706" spans="1:6" ht="12.75" customHeight="1" x14ac:dyDescent="0.2">
      <c r="A706" s="70">
        <v>63821</v>
      </c>
      <c r="B706" s="182" t="s">
        <v>1347</v>
      </c>
      <c r="C706" s="278" t="s">
        <v>1348</v>
      </c>
      <c r="D706" s="192">
        <v>0</v>
      </c>
      <c r="E706" s="192">
        <v>0</v>
      </c>
      <c r="F706" s="71" t="str">
        <f t="shared" si="13"/>
        <v>-</v>
      </c>
    </row>
    <row r="707" spans="1:6" ht="12.75" customHeight="1" x14ac:dyDescent="0.2">
      <c r="A707" s="70">
        <v>63822</v>
      </c>
      <c r="B707" s="182" t="s">
        <v>1349</v>
      </c>
      <c r="C707" s="278" t="s">
        <v>1350</v>
      </c>
      <c r="D707" s="192">
        <v>0</v>
      </c>
      <c r="E707" s="192">
        <v>0</v>
      </c>
      <c r="F707" s="71" t="str">
        <f t="shared" si="13"/>
        <v>-</v>
      </c>
    </row>
    <row r="708" spans="1:6" ht="24" x14ac:dyDescent="0.2">
      <c r="A708" s="70" t="s">
        <v>1351</v>
      </c>
      <c r="B708" s="182" t="s">
        <v>1352</v>
      </c>
      <c r="C708" s="278" t="s">
        <v>1351</v>
      </c>
      <c r="D708" s="192">
        <v>0</v>
      </c>
      <c r="E708" s="192">
        <v>0</v>
      </c>
      <c r="F708" s="71" t="str">
        <f t="shared" si="13"/>
        <v>-</v>
      </c>
    </row>
    <row r="709" spans="1:6" ht="24" x14ac:dyDescent="0.2">
      <c r="A709" s="70" t="s">
        <v>1353</v>
      </c>
      <c r="B709" s="182" t="s">
        <v>1354</v>
      </c>
      <c r="C709" s="278" t="s">
        <v>1353</v>
      </c>
      <c r="D709" s="192">
        <v>0</v>
      </c>
      <c r="E709" s="192">
        <v>0</v>
      </c>
      <c r="F709" s="71" t="str">
        <f t="shared" si="13"/>
        <v>-</v>
      </c>
    </row>
    <row r="710" spans="1:6" ht="12.75" customHeight="1" x14ac:dyDescent="0.2">
      <c r="A710" s="70">
        <v>64191</v>
      </c>
      <c r="B710" s="65" t="s">
        <v>1355</v>
      </c>
      <c r="C710" s="278" t="s">
        <v>1356</v>
      </c>
      <c r="D710" s="192">
        <v>0</v>
      </c>
      <c r="E710" s="192">
        <v>0</v>
      </c>
      <c r="F710" s="71" t="str">
        <f t="shared" si="13"/>
        <v>-</v>
      </c>
    </row>
    <row r="711" spans="1:6" ht="12.75" customHeight="1" x14ac:dyDescent="0.2">
      <c r="A711" s="70" t="s">
        <v>1357</v>
      </c>
      <c r="B711" s="65" t="s">
        <v>1358</v>
      </c>
      <c r="C711" s="277" t="s">
        <v>1357</v>
      </c>
      <c r="D711" s="192">
        <v>0</v>
      </c>
      <c r="E711" s="192">
        <v>0</v>
      </c>
      <c r="F711" s="71" t="str">
        <f t="shared" si="13"/>
        <v>-</v>
      </c>
    </row>
    <row r="712" spans="1:6" ht="12.75" customHeight="1" x14ac:dyDescent="0.2">
      <c r="A712" s="70" t="s">
        <v>1359</v>
      </c>
      <c r="B712" s="65" t="s">
        <v>1360</v>
      </c>
      <c r="C712" s="277" t="s">
        <v>1359</v>
      </c>
      <c r="D712" s="192">
        <v>0</v>
      </c>
      <c r="E712" s="192">
        <v>0</v>
      </c>
      <c r="F712" s="71" t="str">
        <f t="shared" si="13"/>
        <v>-</v>
      </c>
    </row>
    <row r="713" spans="1:6" ht="24" x14ac:dyDescent="0.2">
      <c r="A713" s="70" t="s">
        <v>1361</v>
      </c>
      <c r="B713" s="65" t="s">
        <v>1362</v>
      </c>
      <c r="C713" s="277" t="s">
        <v>1361</v>
      </c>
      <c r="D713" s="192">
        <v>0</v>
      </c>
      <c r="E713" s="192">
        <v>0</v>
      </c>
      <c r="F713" s="71" t="str">
        <f t="shared" si="13"/>
        <v>-</v>
      </c>
    </row>
    <row r="714" spans="1:6" ht="12" x14ac:dyDescent="0.2">
      <c r="A714" s="70" t="s">
        <v>1363</v>
      </c>
      <c r="B714" s="65" t="s">
        <v>1364</v>
      </c>
      <c r="C714" s="277" t="s">
        <v>1363</v>
      </c>
      <c r="D714" s="192">
        <v>0</v>
      </c>
      <c r="E714" s="192">
        <v>0</v>
      </c>
      <c r="F714" s="71" t="str">
        <f t="shared" si="13"/>
        <v>-</v>
      </c>
    </row>
    <row r="715" spans="1:6" ht="12.75" customHeight="1" x14ac:dyDescent="0.2">
      <c r="A715" s="70">
        <v>64371</v>
      </c>
      <c r="B715" s="65" t="s">
        <v>1365</v>
      </c>
      <c r="C715" s="278" t="s">
        <v>1366</v>
      </c>
      <c r="D715" s="192">
        <v>0</v>
      </c>
      <c r="E715" s="192">
        <v>0</v>
      </c>
      <c r="F715" s="71" t="str">
        <f t="shared" si="13"/>
        <v>-</v>
      </c>
    </row>
    <row r="716" spans="1:6" ht="12.75" customHeight="1" x14ac:dyDescent="0.2">
      <c r="A716" s="70">
        <v>64372</v>
      </c>
      <c r="B716" s="65" t="s">
        <v>1367</v>
      </c>
      <c r="C716" s="278" t="s">
        <v>1368</v>
      </c>
      <c r="D716" s="192">
        <v>0</v>
      </c>
      <c r="E716" s="192">
        <v>0</v>
      </c>
      <c r="F716" s="71" t="str">
        <f t="shared" si="13"/>
        <v>-</v>
      </c>
    </row>
    <row r="717" spans="1:6" ht="12.75" customHeight="1" x14ac:dyDescent="0.2">
      <c r="A717" s="70">
        <v>64373</v>
      </c>
      <c r="B717" s="65" t="s">
        <v>1369</v>
      </c>
      <c r="C717" s="278"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8" t="s">
        <v>1374</v>
      </c>
      <c r="D719" s="192">
        <v>0</v>
      </c>
      <c r="E719" s="192">
        <v>0</v>
      </c>
      <c r="F719" s="71" t="str">
        <f t="shared" si="14"/>
        <v>-</v>
      </c>
    </row>
    <row r="720" spans="1:6" ht="24" x14ac:dyDescent="0.2">
      <c r="A720" s="70">
        <v>64376</v>
      </c>
      <c r="B720" s="182" t="s">
        <v>1375</v>
      </c>
      <c r="C720" s="278" t="s">
        <v>1376</v>
      </c>
      <c r="D720" s="192">
        <v>0</v>
      </c>
      <c r="E720" s="192">
        <v>0</v>
      </c>
      <c r="F720" s="71" t="str">
        <f t="shared" si="14"/>
        <v>-</v>
      </c>
    </row>
    <row r="721" spans="1:6" ht="24" x14ac:dyDescent="0.2">
      <c r="A721" s="70">
        <v>64377</v>
      </c>
      <c r="B721" s="65" t="s">
        <v>1377</v>
      </c>
      <c r="C721" s="278" t="s">
        <v>1378</v>
      </c>
      <c r="D721" s="192">
        <v>0</v>
      </c>
      <c r="E721" s="192">
        <v>0</v>
      </c>
      <c r="F721" s="71" t="str">
        <f t="shared" si="14"/>
        <v>-</v>
      </c>
    </row>
    <row r="722" spans="1:6" ht="12" x14ac:dyDescent="0.2">
      <c r="A722" s="70" t="s">
        <v>1379</v>
      </c>
      <c r="B722" s="65" t="s">
        <v>1380</v>
      </c>
      <c r="C722" s="277" t="s">
        <v>1379</v>
      </c>
      <c r="D722" s="192">
        <v>0</v>
      </c>
      <c r="E722" s="192">
        <v>0</v>
      </c>
      <c r="F722" s="71" t="str">
        <f t="shared" si="14"/>
        <v>-</v>
      </c>
    </row>
    <row r="723" spans="1:6" ht="12" x14ac:dyDescent="0.2">
      <c r="A723" s="70" t="s">
        <v>1381</v>
      </c>
      <c r="B723" s="65" t="s">
        <v>1382</v>
      </c>
      <c r="C723" s="277" t="s">
        <v>1381</v>
      </c>
      <c r="D723" s="192">
        <v>0</v>
      </c>
      <c r="E723" s="192">
        <v>0</v>
      </c>
      <c r="F723" s="71" t="str">
        <f t="shared" si="14"/>
        <v>-</v>
      </c>
    </row>
    <row r="724" spans="1:6" ht="12.75" customHeight="1" x14ac:dyDescent="0.2">
      <c r="A724" s="70">
        <v>65264</v>
      </c>
      <c r="B724" s="65" t="s">
        <v>1383</v>
      </c>
      <c r="C724" s="278" t="s">
        <v>1384</v>
      </c>
      <c r="D724" s="192">
        <v>0</v>
      </c>
      <c r="E724" s="192">
        <v>0</v>
      </c>
      <c r="F724" s="71" t="str">
        <f t="shared" si="14"/>
        <v>-</v>
      </c>
    </row>
    <row r="725" spans="1:6" ht="12.75" customHeight="1" x14ac:dyDescent="0.2">
      <c r="A725" s="70">
        <v>65265</v>
      </c>
      <c r="B725" s="65" t="s">
        <v>1385</v>
      </c>
      <c r="C725" s="278" t="s">
        <v>1386</v>
      </c>
      <c r="D725" s="192">
        <v>0</v>
      </c>
      <c r="E725" s="192">
        <v>0</v>
      </c>
      <c r="F725" s="71" t="str">
        <f t="shared" si="14"/>
        <v>-</v>
      </c>
    </row>
    <row r="726" spans="1:6" ht="12.75" customHeight="1" x14ac:dyDescent="0.2">
      <c r="A726" s="70" t="s">
        <v>1387</v>
      </c>
      <c r="B726" s="65" t="s">
        <v>1388</v>
      </c>
      <c r="C726" s="278" t="s">
        <v>1387</v>
      </c>
      <c r="D726" s="192">
        <v>270</v>
      </c>
      <c r="E726" s="192">
        <v>540</v>
      </c>
      <c r="F726" s="71">
        <f t="shared" si="14"/>
        <v>200</v>
      </c>
    </row>
    <row r="727" spans="1:6" ht="24" x14ac:dyDescent="0.2">
      <c r="A727" s="70">
        <v>66341</v>
      </c>
      <c r="B727" s="65" t="s">
        <v>1389</v>
      </c>
      <c r="C727" s="277">
        <v>66341</v>
      </c>
      <c r="D727" s="192">
        <v>0</v>
      </c>
      <c r="E727" s="192">
        <v>0</v>
      </c>
      <c r="F727" s="71" t="str">
        <f t="shared" si="14"/>
        <v>-</v>
      </c>
    </row>
    <row r="728" spans="1:6" ht="24" x14ac:dyDescent="0.2">
      <c r="A728" s="70">
        <v>66342</v>
      </c>
      <c r="B728" s="65" t="s">
        <v>1390</v>
      </c>
      <c r="C728" s="277">
        <v>66342</v>
      </c>
      <c r="D728" s="192">
        <v>0</v>
      </c>
      <c r="E728" s="192">
        <v>0</v>
      </c>
      <c r="F728" s="71" t="str">
        <f t="shared" si="14"/>
        <v>-</v>
      </c>
    </row>
    <row r="729" spans="1:6" ht="24" x14ac:dyDescent="0.2">
      <c r="A729" s="70">
        <v>66343</v>
      </c>
      <c r="B729" s="65" t="s">
        <v>1391</v>
      </c>
      <c r="C729" s="277">
        <v>66343</v>
      </c>
      <c r="D729" s="192">
        <v>0</v>
      </c>
      <c r="E729" s="192">
        <v>0</v>
      </c>
      <c r="F729" s="71" t="str">
        <f t="shared" si="14"/>
        <v>-</v>
      </c>
    </row>
    <row r="730" spans="1:6" ht="24" x14ac:dyDescent="0.2">
      <c r="A730" s="70">
        <v>66344</v>
      </c>
      <c r="B730" s="65" t="s">
        <v>1392</v>
      </c>
      <c r="C730" s="277">
        <v>66344</v>
      </c>
      <c r="D730" s="192">
        <v>0</v>
      </c>
      <c r="E730" s="192">
        <v>0</v>
      </c>
      <c r="F730" s="71" t="str">
        <f t="shared" si="14"/>
        <v>-</v>
      </c>
    </row>
    <row r="731" spans="1:6" ht="24" x14ac:dyDescent="0.2">
      <c r="A731" s="70">
        <v>66345</v>
      </c>
      <c r="B731" s="65" t="s">
        <v>1393</v>
      </c>
      <c r="C731" s="277">
        <v>66345</v>
      </c>
      <c r="D731" s="192">
        <v>0</v>
      </c>
      <c r="E731" s="192">
        <v>0</v>
      </c>
      <c r="F731" s="71" t="str">
        <f t="shared" si="14"/>
        <v>-</v>
      </c>
    </row>
    <row r="732" spans="1:6" ht="12.75" customHeight="1" x14ac:dyDescent="0.2">
      <c r="A732" s="70">
        <v>31214</v>
      </c>
      <c r="B732" s="65" t="s">
        <v>1394</v>
      </c>
      <c r="C732" s="278" t="s">
        <v>1395</v>
      </c>
      <c r="D732" s="192">
        <v>0</v>
      </c>
      <c r="E732" s="192">
        <v>3121.1</v>
      </c>
      <c r="F732" s="71" t="str">
        <f t="shared" si="14"/>
        <v>-</v>
      </c>
    </row>
    <row r="733" spans="1:6" ht="12.75" customHeight="1" x14ac:dyDescent="0.2">
      <c r="A733" s="70">
        <v>31215</v>
      </c>
      <c r="B733" s="65" t="s">
        <v>1396</v>
      </c>
      <c r="C733" s="278" t="s">
        <v>1397</v>
      </c>
      <c r="D733" s="192">
        <v>441.44</v>
      </c>
      <c r="E733" s="192">
        <v>2648.64</v>
      </c>
      <c r="F733" s="71">
        <f t="shared" si="14"/>
        <v>600</v>
      </c>
    </row>
    <row r="734" spans="1:6" ht="12.75" customHeight="1" x14ac:dyDescent="0.2">
      <c r="A734" s="70">
        <v>32121</v>
      </c>
      <c r="B734" s="65" t="s">
        <v>1398</v>
      </c>
      <c r="C734" s="278" t="s">
        <v>1399</v>
      </c>
      <c r="D734" s="192">
        <v>22297.14</v>
      </c>
      <c r="E734" s="192">
        <v>25599.47</v>
      </c>
      <c r="F734" s="71">
        <f t="shared" si="14"/>
        <v>114.81055417869737</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4086.15</v>
      </c>
      <c r="E736" s="194">
        <v>2976.11</v>
      </c>
      <c r="F736" s="45">
        <f t="shared" si="14"/>
        <v>72.834085875457347</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0</v>
      </c>
      <c r="E738" s="194">
        <v>0</v>
      </c>
      <c r="F738" s="45" t="str">
        <f t="shared" si="14"/>
        <v>-</v>
      </c>
    </row>
    <row r="739" spans="1:6" ht="12.75" customHeight="1" x14ac:dyDescent="0.2">
      <c r="A739" s="70" t="s">
        <v>1408</v>
      </c>
      <c r="B739" s="65" t="s">
        <v>1409</v>
      </c>
      <c r="C739" s="278" t="s">
        <v>1408</v>
      </c>
      <c r="D739" s="192">
        <v>0</v>
      </c>
      <c r="E739" s="192">
        <v>0</v>
      </c>
      <c r="F739" s="71" t="str">
        <f t="shared" si="14"/>
        <v>-</v>
      </c>
    </row>
    <row r="740" spans="1:6" ht="12.75" customHeight="1" x14ac:dyDescent="0.2">
      <c r="A740" s="70" t="s">
        <v>1410</v>
      </c>
      <c r="B740" s="65" t="s">
        <v>1411</v>
      </c>
      <c r="C740" s="278" t="s">
        <v>1410</v>
      </c>
      <c r="D740" s="192">
        <v>0</v>
      </c>
      <c r="E740" s="192">
        <v>0</v>
      </c>
      <c r="F740" s="71" t="str">
        <f t="shared" si="14"/>
        <v>-</v>
      </c>
    </row>
    <row r="741" spans="1:6" ht="12.75" customHeight="1" x14ac:dyDescent="0.2">
      <c r="A741" s="70">
        <v>32911</v>
      </c>
      <c r="B741" s="65" t="s">
        <v>1412</v>
      </c>
      <c r="C741" s="278" t="s">
        <v>1413</v>
      </c>
      <c r="D741" s="192">
        <v>11988.7</v>
      </c>
      <c r="E741" s="192">
        <v>12176.54</v>
      </c>
      <c r="F741" s="71">
        <f t="shared" si="14"/>
        <v>101.56680874490145</v>
      </c>
    </row>
    <row r="742" spans="1:6" ht="12.75" customHeight="1" x14ac:dyDescent="0.2">
      <c r="A742" s="70" t="s">
        <v>1414</v>
      </c>
      <c r="B742" s="65" t="s">
        <v>1415</v>
      </c>
      <c r="C742" s="278" t="s">
        <v>1414</v>
      </c>
      <c r="D742" s="192">
        <v>5053.96</v>
      </c>
      <c r="E742" s="192">
        <v>5327.63</v>
      </c>
      <c r="F742" s="71">
        <f t="shared" si="14"/>
        <v>105.4149617329777</v>
      </c>
    </row>
    <row r="743" spans="1:6" ht="12.75" customHeight="1" x14ac:dyDescent="0.2">
      <c r="A743" s="70" t="s">
        <v>1416</v>
      </c>
      <c r="B743" s="65" t="s">
        <v>1417</v>
      </c>
      <c r="C743" s="277" t="s">
        <v>1416</v>
      </c>
      <c r="D743" s="192">
        <v>1250</v>
      </c>
      <c r="E743" s="192">
        <v>0</v>
      </c>
      <c r="F743" s="71">
        <f t="shared" si="14"/>
        <v>0</v>
      </c>
    </row>
    <row r="744" spans="1:6" ht="12.75" customHeight="1" x14ac:dyDescent="0.2">
      <c r="A744" s="70" t="s">
        <v>1418</v>
      </c>
      <c r="B744" s="65" t="s">
        <v>1419</v>
      </c>
      <c r="C744" s="277" t="s">
        <v>1418</v>
      </c>
      <c r="D744" s="192">
        <v>1138</v>
      </c>
      <c r="E744" s="192">
        <v>1050</v>
      </c>
      <c r="F744" s="71">
        <f t="shared" si="14"/>
        <v>92.267135325131804</v>
      </c>
    </row>
    <row r="745" spans="1:6" ht="12.75" customHeight="1" x14ac:dyDescent="0.2">
      <c r="A745" s="70">
        <v>34111</v>
      </c>
      <c r="B745" s="65" t="s">
        <v>1420</v>
      </c>
      <c r="C745" s="278" t="s">
        <v>1421</v>
      </c>
      <c r="D745" s="192">
        <v>0</v>
      </c>
      <c r="E745" s="192">
        <v>0</v>
      </c>
      <c r="F745" s="71" t="str">
        <f t="shared" si="14"/>
        <v>-</v>
      </c>
    </row>
    <row r="746" spans="1:6" ht="12.75" customHeight="1" x14ac:dyDescent="0.2">
      <c r="A746" s="70">
        <v>34112</v>
      </c>
      <c r="B746" s="65" t="s">
        <v>1422</v>
      </c>
      <c r="C746" s="278" t="s">
        <v>1423</v>
      </c>
      <c r="D746" s="192">
        <v>0</v>
      </c>
      <c r="E746" s="192">
        <v>0</v>
      </c>
      <c r="F746" s="71" t="str">
        <f t="shared" si="14"/>
        <v>-</v>
      </c>
    </row>
    <row r="747" spans="1:6" ht="12.75" customHeight="1" x14ac:dyDescent="0.2">
      <c r="A747" s="70">
        <v>34121</v>
      </c>
      <c r="B747" s="65" t="s">
        <v>1424</v>
      </c>
      <c r="C747" s="278" t="s">
        <v>1425</v>
      </c>
      <c r="D747" s="192">
        <v>0</v>
      </c>
      <c r="E747" s="192">
        <v>0</v>
      </c>
      <c r="F747" s="71" t="str">
        <f t="shared" si="14"/>
        <v>-</v>
      </c>
    </row>
    <row r="748" spans="1:6" ht="12.75" customHeight="1" x14ac:dyDescent="0.2">
      <c r="A748" s="70">
        <v>34122</v>
      </c>
      <c r="B748" s="65" t="s">
        <v>1426</v>
      </c>
      <c r="C748" s="278" t="s">
        <v>1427</v>
      </c>
      <c r="D748" s="192">
        <v>0</v>
      </c>
      <c r="E748" s="192">
        <v>0</v>
      </c>
      <c r="F748" s="71" t="str">
        <f t="shared" si="14"/>
        <v>-</v>
      </c>
    </row>
    <row r="749" spans="1:6" ht="12.75" customHeight="1" x14ac:dyDescent="0.2">
      <c r="A749" s="70">
        <v>34131</v>
      </c>
      <c r="B749" s="65" t="s">
        <v>1428</v>
      </c>
      <c r="C749" s="278" t="s">
        <v>1429</v>
      </c>
      <c r="D749" s="192">
        <v>0</v>
      </c>
      <c r="E749" s="192">
        <v>0</v>
      </c>
      <c r="F749" s="71" t="str">
        <f t="shared" si="14"/>
        <v>-</v>
      </c>
    </row>
    <row r="750" spans="1:6" ht="12.75" customHeight="1" x14ac:dyDescent="0.2">
      <c r="A750" s="70">
        <v>34132</v>
      </c>
      <c r="B750" s="65" t="s">
        <v>1430</v>
      </c>
      <c r="C750" s="278" t="s">
        <v>1431</v>
      </c>
      <c r="D750" s="192">
        <v>0</v>
      </c>
      <c r="E750" s="192">
        <v>0</v>
      </c>
      <c r="F750" s="71" t="str">
        <f t="shared" si="14"/>
        <v>-</v>
      </c>
    </row>
    <row r="751" spans="1:6" ht="12.75" customHeight="1" x14ac:dyDescent="0.2">
      <c r="A751" s="70">
        <v>34191</v>
      </c>
      <c r="B751" s="65" t="s">
        <v>1432</v>
      </c>
      <c r="C751" s="278" t="s">
        <v>1433</v>
      </c>
      <c r="D751" s="192">
        <v>0</v>
      </c>
      <c r="E751" s="192">
        <v>0</v>
      </c>
      <c r="F751" s="71" t="str">
        <f t="shared" si="14"/>
        <v>-</v>
      </c>
    </row>
    <row r="752" spans="1:6" ht="12.75" customHeight="1" x14ac:dyDescent="0.2">
      <c r="A752" s="70">
        <v>34192</v>
      </c>
      <c r="B752" s="65" t="s">
        <v>1434</v>
      </c>
      <c r="C752" s="278" t="s">
        <v>1435</v>
      </c>
      <c r="D752" s="192">
        <v>0</v>
      </c>
      <c r="E752" s="192">
        <v>0</v>
      </c>
      <c r="F752" s="71" t="str">
        <f t="shared" si="14"/>
        <v>-</v>
      </c>
    </row>
    <row r="753" spans="1:6" ht="12.75" customHeight="1" x14ac:dyDescent="0.2">
      <c r="A753" s="70">
        <v>34213</v>
      </c>
      <c r="B753" s="65" t="s">
        <v>1436</v>
      </c>
      <c r="C753" s="278"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8" t="s">
        <v>1471</v>
      </c>
      <c r="D770" s="192">
        <v>0</v>
      </c>
      <c r="E770" s="192">
        <v>0</v>
      </c>
      <c r="F770" s="71" t="str">
        <f t="shared" si="14"/>
        <v>-</v>
      </c>
    </row>
    <row r="771" spans="1:6" ht="12.75" customHeight="1" x14ac:dyDescent="0.2">
      <c r="A771" s="70">
        <v>34283</v>
      </c>
      <c r="B771" s="65" t="s">
        <v>1472</v>
      </c>
      <c r="C771" s="278" t="s">
        <v>1473</v>
      </c>
      <c r="D771" s="192">
        <v>0</v>
      </c>
      <c r="E771" s="192">
        <v>0</v>
      </c>
      <c r="F771" s="71" t="str">
        <f t="shared" si="14"/>
        <v>-</v>
      </c>
    </row>
    <row r="772" spans="1:6" ht="12.75" customHeight="1" x14ac:dyDescent="0.2">
      <c r="A772" s="70">
        <v>34284</v>
      </c>
      <c r="B772" s="65" t="s">
        <v>1474</v>
      </c>
      <c r="C772" s="278" t="s">
        <v>1475</v>
      </c>
      <c r="D772" s="192">
        <v>0</v>
      </c>
      <c r="E772" s="192">
        <v>0</v>
      </c>
      <c r="F772" s="71" t="str">
        <f t="shared" si="14"/>
        <v>-</v>
      </c>
    </row>
    <row r="773" spans="1:6" ht="12.75" customHeight="1" x14ac:dyDescent="0.2">
      <c r="A773" s="70">
        <v>34285</v>
      </c>
      <c r="B773" s="65" t="s">
        <v>1476</v>
      </c>
      <c r="C773" s="278" t="s">
        <v>1477</v>
      </c>
      <c r="D773" s="192">
        <v>0</v>
      </c>
      <c r="E773" s="192">
        <v>0</v>
      </c>
      <c r="F773" s="71" t="str">
        <f t="shared" si="14"/>
        <v>-</v>
      </c>
    </row>
    <row r="774" spans="1:6" ht="24" x14ac:dyDescent="0.2">
      <c r="A774" s="70">
        <v>34286</v>
      </c>
      <c r="B774" s="182" t="s">
        <v>1478</v>
      </c>
      <c r="C774" s="278" t="s">
        <v>1479</v>
      </c>
      <c r="D774" s="192">
        <v>0</v>
      </c>
      <c r="E774" s="192">
        <v>0</v>
      </c>
      <c r="F774" s="71" t="str">
        <f t="shared" si="14"/>
        <v>-</v>
      </c>
    </row>
    <row r="775" spans="1:6" ht="12" x14ac:dyDescent="0.2">
      <c r="A775" s="70">
        <v>34287</v>
      </c>
      <c r="B775" s="65" t="s">
        <v>1480</v>
      </c>
      <c r="C775" s="278" t="s">
        <v>1481</v>
      </c>
      <c r="D775" s="192">
        <v>0</v>
      </c>
      <c r="E775" s="192">
        <v>0</v>
      </c>
      <c r="F775" s="71" t="str">
        <f t="shared" si="14"/>
        <v>-</v>
      </c>
    </row>
    <row r="776" spans="1:6" ht="12.75" customHeight="1" x14ac:dyDescent="0.2">
      <c r="A776" s="70">
        <v>34341</v>
      </c>
      <c r="B776" s="65" t="s">
        <v>1482</v>
      </c>
      <c r="C776" s="278" t="s">
        <v>1483</v>
      </c>
      <c r="D776" s="192">
        <v>0</v>
      </c>
      <c r="E776" s="192">
        <v>0</v>
      </c>
      <c r="F776" s="71" t="str">
        <f t="shared" si="14"/>
        <v>-</v>
      </c>
    </row>
    <row r="777" spans="1:6" ht="12.75" customHeight="1" x14ac:dyDescent="0.2">
      <c r="A777" s="70">
        <v>35231</v>
      </c>
      <c r="B777" s="65" t="s">
        <v>1484</v>
      </c>
      <c r="C777" s="278" t="s">
        <v>1485</v>
      </c>
      <c r="D777" s="192">
        <v>0</v>
      </c>
      <c r="E777" s="192">
        <v>0</v>
      </c>
      <c r="F777" s="71" t="str">
        <f t="shared" si="14"/>
        <v>-</v>
      </c>
    </row>
    <row r="778" spans="1:6" ht="12.75" customHeight="1" x14ac:dyDescent="0.2">
      <c r="A778" s="70">
        <v>35232</v>
      </c>
      <c r="B778" s="65" t="s">
        <v>1486</v>
      </c>
      <c r="C778" s="278" t="s">
        <v>1487</v>
      </c>
      <c r="D778" s="192">
        <v>0</v>
      </c>
      <c r="E778" s="192">
        <v>0</v>
      </c>
      <c r="F778" s="71" t="str">
        <f t="shared" si="14"/>
        <v>-</v>
      </c>
    </row>
    <row r="779" spans="1:6" ht="12.75" customHeight="1" x14ac:dyDescent="0.2">
      <c r="A779" s="70">
        <v>36313</v>
      </c>
      <c r="B779" s="65" t="s">
        <v>1488</v>
      </c>
      <c r="C779" s="278" t="s">
        <v>1489</v>
      </c>
      <c r="D779" s="192">
        <v>0</v>
      </c>
      <c r="E779" s="192">
        <v>0</v>
      </c>
      <c r="F779" s="71" t="str">
        <f t="shared" si="14"/>
        <v>-</v>
      </c>
    </row>
    <row r="780" spans="1:6" ht="12.75" customHeight="1" x14ac:dyDescent="0.2">
      <c r="A780" s="70">
        <v>36314</v>
      </c>
      <c r="B780" s="65" t="s">
        <v>1490</v>
      </c>
      <c r="C780" s="278" t="s">
        <v>1491</v>
      </c>
      <c r="D780" s="192">
        <v>0</v>
      </c>
      <c r="E780" s="192">
        <v>0</v>
      </c>
      <c r="F780" s="71" t="str">
        <f t="shared" si="14"/>
        <v>-</v>
      </c>
    </row>
    <row r="781" spans="1:6" ht="12.75" customHeight="1" x14ac:dyDescent="0.2">
      <c r="A781" s="70">
        <v>36315</v>
      </c>
      <c r="B781" s="65" t="s">
        <v>1492</v>
      </c>
      <c r="C781" s="278" t="s">
        <v>1493</v>
      </c>
      <c r="D781" s="192">
        <v>0</v>
      </c>
      <c r="E781" s="192">
        <v>0</v>
      </c>
      <c r="F781" s="71" t="str">
        <f t="shared" ref="F781:F844" si="15">IF(D781&lt;&gt;0,IF(E781/D781&gt;=100,"&gt;&gt;100",E781/D781*100),"-")</f>
        <v>-</v>
      </c>
    </row>
    <row r="782" spans="1:6" ht="12.75" customHeight="1" x14ac:dyDescent="0.2">
      <c r="A782" s="70">
        <v>36316</v>
      </c>
      <c r="B782" s="65" t="s">
        <v>1494</v>
      </c>
      <c r="C782" s="278" t="s">
        <v>1495</v>
      </c>
      <c r="D782" s="192">
        <v>0</v>
      </c>
      <c r="E782" s="192">
        <v>0</v>
      </c>
      <c r="F782" s="71" t="str">
        <f t="shared" si="15"/>
        <v>-</v>
      </c>
    </row>
    <row r="783" spans="1:6" ht="12.75" customHeight="1" x14ac:dyDescent="0.2">
      <c r="A783" s="70">
        <v>36317</v>
      </c>
      <c r="B783" s="65" t="s">
        <v>1496</v>
      </c>
      <c r="C783" s="278" t="s">
        <v>1497</v>
      </c>
      <c r="D783" s="192">
        <v>0</v>
      </c>
      <c r="E783" s="192">
        <v>0</v>
      </c>
      <c r="F783" s="71" t="str">
        <f t="shared" si="15"/>
        <v>-</v>
      </c>
    </row>
    <row r="784" spans="1:6" ht="12.75" customHeight="1" x14ac:dyDescent="0.2">
      <c r="A784" s="70">
        <v>36318</v>
      </c>
      <c r="B784" s="65" t="s">
        <v>1498</v>
      </c>
      <c r="C784" s="278" t="s">
        <v>1499</v>
      </c>
      <c r="D784" s="192">
        <v>0</v>
      </c>
      <c r="E784" s="192">
        <v>0</v>
      </c>
      <c r="F784" s="71" t="str">
        <f t="shared" si="15"/>
        <v>-</v>
      </c>
    </row>
    <row r="785" spans="1:6" ht="12" x14ac:dyDescent="0.2">
      <c r="A785" s="70">
        <v>36319</v>
      </c>
      <c r="B785" s="182" t="s">
        <v>1500</v>
      </c>
      <c r="C785" s="278" t="s">
        <v>1501</v>
      </c>
      <c r="D785" s="192">
        <v>0</v>
      </c>
      <c r="E785" s="192">
        <v>0</v>
      </c>
      <c r="F785" s="71" t="str">
        <f t="shared" si="15"/>
        <v>-</v>
      </c>
    </row>
    <row r="786" spans="1:6" ht="12.75" customHeight="1" x14ac:dyDescent="0.2">
      <c r="A786" s="70">
        <v>36323</v>
      </c>
      <c r="B786" s="65" t="s">
        <v>1502</v>
      </c>
      <c r="C786" s="278" t="s">
        <v>1503</v>
      </c>
      <c r="D786" s="192">
        <v>0</v>
      </c>
      <c r="E786" s="192">
        <v>0</v>
      </c>
      <c r="F786" s="71" t="str">
        <f t="shared" si="15"/>
        <v>-</v>
      </c>
    </row>
    <row r="787" spans="1:6" ht="12.75" customHeight="1" x14ac:dyDescent="0.2">
      <c r="A787" s="70">
        <v>36324</v>
      </c>
      <c r="B787" s="65" t="s">
        <v>1504</v>
      </c>
      <c r="C787" s="278" t="s">
        <v>1505</v>
      </c>
      <c r="D787" s="192">
        <v>0</v>
      </c>
      <c r="E787" s="192">
        <v>0</v>
      </c>
      <c r="F787" s="71" t="str">
        <f t="shared" si="15"/>
        <v>-</v>
      </c>
    </row>
    <row r="788" spans="1:6" ht="12.75" customHeight="1" x14ac:dyDescent="0.2">
      <c r="A788" s="70">
        <v>36325</v>
      </c>
      <c r="B788" s="65" t="s">
        <v>1506</v>
      </c>
      <c r="C788" s="278" t="s">
        <v>1507</v>
      </c>
      <c r="D788" s="192">
        <v>0</v>
      </c>
      <c r="E788" s="192">
        <v>0</v>
      </c>
      <c r="F788" s="71" t="str">
        <f t="shared" si="15"/>
        <v>-</v>
      </c>
    </row>
    <row r="789" spans="1:6" ht="12.75" customHeight="1" x14ac:dyDescent="0.2">
      <c r="A789" s="70">
        <v>36326</v>
      </c>
      <c r="B789" s="65" t="s">
        <v>1508</v>
      </c>
      <c r="C789" s="278" t="s">
        <v>1509</v>
      </c>
      <c r="D789" s="192">
        <v>0</v>
      </c>
      <c r="E789" s="192">
        <v>0</v>
      </c>
      <c r="F789" s="71" t="str">
        <f t="shared" si="15"/>
        <v>-</v>
      </c>
    </row>
    <row r="790" spans="1:6" ht="12.75" customHeight="1" x14ac:dyDescent="0.2">
      <c r="A790" s="70">
        <v>36327</v>
      </c>
      <c r="B790" s="65" t="s">
        <v>1510</v>
      </c>
      <c r="C790" s="278" t="s">
        <v>1511</v>
      </c>
      <c r="D790" s="192">
        <v>0</v>
      </c>
      <c r="E790" s="192">
        <v>0</v>
      </c>
      <c r="F790" s="71" t="str">
        <f t="shared" si="15"/>
        <v>-</v>
      </c>
    </row>
    <row r="791" spans="1:6" ht="24" x14ac:dyDescent="0.2">
      <c r="A791" s="70">
        <v>36328</v>
      </c>
      <c r="B791" s="65" t="s">
        <v>1512</v>
      </c>
      <c r="C791" s="278" t="s">
        <v>1513</v>
      </c>
      <c r="D791" s="192">
        <v>0</v>
      </c>
      <c r="E791" s="192">
        <v>0</v>
      </c>
      <c r="F791" s="71" t="str">
        <f t="shared" si="15"/>
        <v>-</v>
      </c>
    </row>
    <row r="792" spans="1:6" ht="12" x14ac:dyDescent="0.2">
      <c r="A792" s="70">
        <v>36329</v>
      </c>
      <c r="B792" s="182" t="s">
        <v>1514</v>
      </c>
      <c r="C792" s="278" t="s">
        <v>1515</v>
      </c>
      <c r="D792" s="192">
        <v>0</v>
      </c>
      <c r="E792" s="192">
        <v>0</v>
      </c>
      <c r="F792" s="71" t="str">
        <f t="shared" si="15"/>
        <v>-</v>
      </c>
    </row>
    <row r="793" spans="1:6" ht="12.75" customHeight="1" x14ac:dyDescent="0.2">
      <c r="A793" s="70" t="s">
        <v>1516</v>
      </c>
      <c r="B793" s="182" t="s">
        <v>1517</v>
      </c>
      <c r="C793" s="277" t="s">
        <v>1516</v>
      </c>
      <c r="D793" s="192">
        <v>0</v>
      </c>
      <c r="E793" s="192">
        <v>0</v>
      </c>
      <c r="F793" s="71" t="str">
        <f t="shared" si="15"/>
        <v>-</v>
      </c>
    </row>
    <row r="794" spans="1:6" ht="12.75" customHeight="1" x14ac:dyDescent="0.2">
      <c r="A794" s="70" t="s">
        <v>1518</v>
      </c>
      <c r="B794" s="182" t="s">
        <v>1519</v>
      </c>
      <c r="C794" s="277" t="s">
        <v>1518</v>
      </c>
      <c r="D794" s="192">
        <v>0</v>
      </c>
      <c r="E794" s="192">
        <v>0</v>
      </c>
      <c r="F794" s="71" t="str">
        <f t="shared" si="15"/>
        <v>-</v>
      </c>
    </row>
    <row r="795" spans="1:6" ht="12.75" customHeight="1" x14ac:dyDescent="0.2">
      <c r="A795" s="70" t="s">
        <v>1520</v>
      </c>
      <c r="B795" s="182" t="s">
        <v>1521</v>
      </c>
      <c r="C795" s="277" t="s">
        <v>1520</v>
      </c>
      <c r="D795" s="192">
        <v>0</v>
      </c>
      <c r="E795" s="192">
        <v>0</v>
      </c>
      <c r="F795" s="71" t="str">
        <f t="shared" si="15"/>
        <v>-</v>
      </c>
    </row>
    <row r="796" spans="1:6" ht="12.75" customHeight="1" x14ac:dyDescent="0.2">
      <c r="A796" s="70" t="s">
        <v>1522</v>
      </c>
      <c r="B796" s="182" t="s">
        <v>1523</v>
      </c>
      <c r="C796" s="277" t="s">
        <v>1522</v>
      </c>
      <c r="D796" s="192">
        <v>0</v>
      </c>
      <c r="E796" s="192">
        <v>0</v>
      </c>
      <c r="F796" s="71" t="str">
        <f t="shared" si="15"/>
        <v>-</v>
      </c>
    </row>
    <row r="797" spans="1:6" ht="24" x14ac:dyDescent="0.2">
      <c r="A797" s="70" t="s">
        <v>1524</v>
      </c>
      <c r="B797" s="182" t="s">
        <v>1525</v>
      </c>
      <c r="C797" s="277" t="s">
        <v>1524</v>
      </c>
      <c r="D797" s="192">
        <v>0</v>
      </c>
      <c r="E797" s="192">
        <v>0</v>
      </c>
      <c r="F797" s="71" t="str">
        <f t="shared" si="15"/>
        <v>-</v>
      </c>
    </row>
    <row r="798" spans="1:6" ht="24" x14ac:dyDescent="0.2">
      <c r="A798" s="70" t="s">
        <v>1526</v>
      </c>
      <c r="B798" s="182" t="s">
        <v>1527</v>
      </c>
      <c r="C798" s="277" t="s">
        <v>1526</v>
      </c>
      <c r="D798" s="192">
        <v>0</v>
      </c>
      <c r="E798" s="192">
        <v>0</v>
      </c>
      <c r="F798" s="71" t="str">
        <f t="shared" si="15"/>
        <v>-</v>
      </c>
    </row>
    <row r="799" spans="1:6" ht="12.75" customHeight="1" x14ac:dyDescent="0.2">
      <c r="A799" s="70" t="s">
        <v>1528</v>
      </c>
      <c r="B799" s="182" t="s">
        <v>1529</v>
      </c>
      <c r="C799" s="277" t="s">
        <v>1528</v>
      </c>
      <c r="D799" s="192">
        <v>0</v>
      </c>
      <c r="E799" s="192">
        <v>0</v>
      </c>
      <c r="F799" s="71" t="str">
        <f t="shared" si="15"/>
        <v>-</v>
      </c>
    </row>
    <row r="800" spans="1:6" ht="24" x14ac:dyDescent="0.2">
      <c r="A800" s="70" t="s">
        <v>1530</v>
      </c>
      <c r="B800" s="182" t="s">
        <v>1531</v>
      </c>
      <c r="C800" s="277" t="s">
        <v>1530</v>
      </c>
      <c r="D800" s="192">
        <v>0</v>
      </c>
      <c r="E800" s="192">
        <v>0</v>
      </c>
      <c r="F800" s="71" t="str">
        <f t="shared" si="15"/>
        <v>-</v>
      </c>
    </row>
    <row r="801" spans="1:6" ht="12.75" customHeight="1" x14ac:dyDescent="0.2">
      <c r="A801" s="63" t="s">
        <v>1532</v>
      </c>
      <c r="B801" s="244" t="s">
        <v>1533</v>
      </c>
      <c r="C801" s="248" t="s">
        <v>1532</v>
      </c>
      <c r="D801" s="194">
        <v>0</v>
      </c>
      <c r="E801" s="194">
        <v>0</v>
      </c>
      <c r="F801" s="45" t="str">
        <f t="shared" si="15"/>
        <v>-</v>
      </c>
    </row>
    <row r="802" spans="1:6" ht="12.75" customHeight="1" x14ac:dyDescent="0.2">
      <c r="A802" s="63" t="s">
        <v>1534</v>
      </c>
      <c r="B802" s="244" t="s">
        <v>1535</v>
      </c>
      <c r="C802" s="248" t="s">
        <v>1534</v>
      </c>
      <c r="D802" s="194">
        <v>0</v>
      </c>
      <c r="E802" s="194">
        <v>0</v>
      </c>
      <c r="F802" s="45" t="str">
        <f t="shared" si="15"/>
        <v>-</v>
      </c>
    </row>
    <row r="803" spans="1:6" ht="24" x14ac:dyDescent="0.2">
      <c r="A803" s="63" t="s">
        <v>1536</v>
      </c>
      <c r="B803" s="244" t="s">
        <v>1537</v>
      </c>
      <c r="C803" s="248" t="s">
        <v>1536</v>
      </c>
      <c r="D803" s="194">
        <v>0</v>
      </c>
      <c r="E803" s="194">
        <v>0</v>
      </c>
      <c r="F803" s="45" t="str">
        <f t="shared" si="15"/>
        <v>-</v>
      </c>
    </row>
    <row r="804" spans="1:6" ht="24" x14ac:dyDescent="0.2">
      <c r="A804" s="70" t="s">
        <v>1538</v>
      </c>
      <c r="B804" s="182" t="s">
        <v>1539</v>
      </c>
      <c r="C804" s="277" t="s">
        <v>1538</v>
      </c>
      <c r="D804" s="192">
        <v>0</v>
      </c>
      <c r="E804" s="192">
        <v>0</v>
      </c>
      <c r="F804" s="71" t="str">
        <f t="shared" si="15"/>
        <v>-</v>
      </c>
    </row>
    <row r="805" spans="1:6" ht="24" x14ac:dyDescent="0.2">
      <c r="A805" s="70" t="s">
        <v>1540</v>
      </c>
      <c r="B805" s="182" t="s">
        <v>1541</v>
      </c>
      <c r="C805" s="277" t="s">
        <v>1540</v>
      </c>
      <c r="D805" s="192">
        <v>0</v>
      </c>
      <c r="E805" s="192">
        <v>0</v>
      </c>
      <c r="F805" s="71" t="str">
        <f t="shared" si="15"/>
        <v>-</v>
      </c>
    </row>
    <row r="806" spans="1:6" ht="24" x14ac:dyDescent="0.2">
      <c r="A806" s="70">
        <v>36511</v>
      </c>
      <c r="B806" s="182" t="s">
        <v>1542</v>
      </c>
      <c r="C806" s="277">
        <v>36511</v>
      </c>
      <c r="D806" s="192">
        <v>0</v>
      </c>
      <c r="E806" s="192">
        <v>0</v>
      </c>
      <c r="F806" s="71" t="str">
        <f t="shared" si="15"/>
        <v>-</v>
      </c>
    </row>
    <row r="807" spans="1:6" ht="24" x14ac:dyDescent="0.2">
      <c r="A807" s="70" t="s">
        <v>1543</v>
      </c>
      <c r="B807" s="182" t="s">
        <v>1544</v>
      </c>
      <c r="C807" s="277" t="s">
        <v>1543</v>
      </c>
      <c r="D807" s="192">
        <v>0</v>
      </c>
      <c r="E807" s="192">
        <v>0</v>
      </c>
      <c r="F807" s="71" t="str">
        <f t="shared" si="15"/>
        <v>-</v>
      </c>
    </row>
    <row r="808" spans="1:6" ht="24" x14ac:dyDescent="0.2">
      <c r="A808" s="70" t="s">
        <v>1545</v>
      </c>
      <c r="B808" s="182" t="s">
        <v>1546</v>
      </c>
      <c r="C808" s="277" t="s">
        <v>1545</v>
      </c>
      <c r="D808" s="192">
        <v>0</v>
      </c>
      <c r="E808" s="192">
        <v>0</v>
      </c>
      <c r="F808" s="71" t="str">
        <f t="shared" si="15"/>
        <v>-</v>
      </c>
    </row>
    <row r="809" spans="1:6" ht="24" x14ac:dyDescent="0.2">
      <c r="A809" s="70" t="s">
        <v>1547</v>
      </c>
      <c r="B809" s="182" t="s">
        <v>1548</v>
      </c>
      <c r="C809" s="277" t="s">
        <v>1547</v>
      </c>
      <c r="D809" s="192">
        <v>0</v>
      </c>
      <c r="E809" s="192">
        <v>0</v>
      </c>
      <c r="F809" s="71" t="str">
        <f t="shared" si="15"/>
        <v>-</v>
      </c>
    </row>
    <row r="810" spans="1:6" ht="24" x14ac:dyDescent="0.2">
      <c r="A810" s="70" t="s">
        <v>1549</v>
      </c>
      <c r="B810" s="182" t="s">
        <v>1550</v>
      </c>
      <c r="C810" s="277" t="s">
        <v>1549</v>
      </c>
      <c r="D810" s="192">
        <v>0</v>
      </c>
      <c r="E810" s="192">
        <v>0</v>
      </c>
      <c r="F810" s="71" t="str">
        <f t="shared" si="15"/>
        <v>-</v>
      </c>
    </row>
    <row r="811" spans="1:6" ht="24" x14ac:dyDescent="0.2">
      <c r="A811" s="70" t="s">
        <v>1551</v>
      </c>
      <c r="B811" s="182" t="s">
        <v>1552</v>
      </c>
      <c r="C811" s="277" t="s">
        <v>1551</v>
      </c>
      <c r="D811" s="192">
        <v>0</v>
      </c>
      <c r="E811" s="192">
        <v>0</v>
      </c>
      <c r="F811" s="71" t="str">
        <f t="shared" si="15"/>
        <v>-</v>
      </c>
    </row>
    <row r="812" spans="1:6" ht="12" x14ac:dyDescent="0.2">
      <c r="A812" s="70" t="s">
        <v>1553</v>
      </c>
      <c r="B812" s="182" t="s">
        <v>1554</v>
      </c>
      <c r="C812" s="277" t="s">
        <v>1553</v>
      </c>
      <c r="D812" s="192">
        <v>0</v>
      </c>
      <c r="E812" s="192">
        <v>0</v>
      </c>
      <c r="F812" s="71" t="str">
        <f t="shared" si="15"/>
        <v>-</v>
      </c>
    </row>
    <row r="813" spans="1:6" ht="12" x14ac:dyDescent="0.2">
      <c r="A813" s="70" t="s">
        <v>1555</v>
      </c>
      <c r="B813" s="182" t="s">
        <v>1556</v>
      </c>
      <c r="C813" s="277" t="s">
        <v>1555</v>
      </c>
      <c r="D813" s="192">
        <v>0</v>
      </c>
      <c r="E813" s="192">
        <v>0</v>
      </c>
      <c r="F813" s="71" t="str">
        <f t="shared" si="15"/>
        <v>-</v>
      </c>
    </row>
    <row r="814" spans="1:6" ht="12" x14ac:dyDescent="0.2">
      <c r="A814" s="70" t="s">
        <v>1557</v>
      </c>
      <c r="B814" s="182" t="s">
        <v>1558</v>
      </c>
      <c r="C814" s="277" t="s">
        <v>1557</v>
      </c>
      <c r="D814" s="192">
        <v>0</v>
      </c>
      <c r="E814" s="192">
        <v>0</v>
      </c>
      <c r="F814" s="71" t="str">
        <f t="shared" si="15"/>
        <v>-</v>
      </c>
    </row>
    <row r="815" spans="1:6" ht="24" x14ac:dyDescent="0.2">
      <c r="A815" s="70" t="s">
        <v>1559</v>
      </c>
      <c r="B815" s="182" t="s">
        <v>1560</v>
      </c>
      <c r="C815" s="277" t="s">
        <v>1559</v>
      </c>
      <c r="D815" s="192">
        <v>0</v>
      </c>
      <c r="E815" s="192">
        <v>0</v>
      </c>
      <c r="F815" s="71" t="str">
        <f t="shared" si="15"/>
        <v>-</v>
      </c>
    </row>
    <row r="816" spans="1:6" ht="12" x14ac:dyDescent="0.2">
      <c r="A816" s="70" t="s">
        <v>1561</v>
      </c>
      <c r="B816" s="182" t="s">
        <v>1562</v>
      </c>
      <c r="C816" s="277" t="s">
        <v>1561</v>
      </c>
      <c r="D816" s="192">
        <v>0</v>
      </c>
      <c r="E816" s="192">
        <v>0</v>
      </c>
      <c r="F816" s="71" t="str">
        <f t="shared" si="15"/>
        <v>-</v>
      </c>
    </row>
    <row r="817" spans="1:6" ht="24" x14ac:dyDescent="0.2">
      <c r="A817" s="70" t="s">
        <v>1563</v>
      </c>
      <c r="B817" s="65" t="s">
        <v>1564</v>
      </c>
      <c r="C817" s="278" t="s">
        <v>1563</v>
      </c>
      <c r="D817" s="192">
        <v>0</v>
      </c>
      <c r="E817" s="192">
        <v>0</v>
      </c>
      <c r="F817" s="71" t="str">
        <f t="shared" si="15"/>
        <v>-</v>
      </c>
    </row>
    <row r="818" spans="1:6" ht="24" x14ac:dyDescent="0.2">
      <c r="A818" s="70" t="s">
        <v>1565</v>
      </c>
      <c r="B818" s="65" t="s">
        <v>1566</v>
      </c>
      <c r="C818" s="278" t="s">
        <v>1565</v>
      </c>
      <c r="D818" s="192">
        <v>0</v>
      </c>
      <c r="E818" s="192">
        <v>0</v>
      </c>
      <c r="F818" s="71" t="str">
        <f t="shared" si="15"/>
        <v>-</v>
      </c>
    </row>
    <row r="819" spans="1:6" ht="24" x14ac:dyDescent="0.2">
      <c r="A819" s="70" t="s">
        <v>1567</v>
      </c>
      <c r="B819" s="65" t="s">
        <v>1568</v>
      </c>
      <c r="C819" s="278" t="s">
        <v>1567</v>
      </c>
      <c r="D819" s="192">
        <v>0</v>
      </c>
      <c r="E819" s="192">
        <v>0</v>
      </c>
      <c r="F819" s="71" t="str">
        <f t="shared" si="15"/>
        <v>-</v>
      </c>
    </row>
    <row r="820" spans="1:6" ht="24" x14ac:dyDescent="0.2">
      <c r="A820" s="70" t="s">
        <v>1569</v>
      </c>
      <c r="B820" s="65" t="s">
        <v>1570</v>
      </c>
      <c r="C820" s="278"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8" t="s">
        <v>1577</v>
      </c>
      <c r="D824" s="192">
        <v>0</v>
      </c>
      <c r="E824" s="192">
        <v>0</v>
      </c>
      <c r="F824" s="71" t="str">
        <f t="shared" si="15"/>
        <v>-</v>
      </c>
    </row>
    <row r="825" spans="1:6" ht="24" x14ac:dyDescent="0.2">
      <c r="A825" s="70" t="s">
        <v>1579</v>
      </c>
      <c r="B825" s="65" t="s">
        <v>1580</v>
      </c>
      <c r="C825" s="278" t="s">
        <v>1579</v>
      </c>
      <c r="D825" s="192">
        <v>0</v>
      </c>
      <c r="E825" s="192">
        <v>0</v>
      </c>
      <c r="F825" s="71" t="str">
        <f t="shared" si="15"/>
        <v>-</v>
      </c>
    </row>
    <row r="826" spans="1:6" ht="24" x14ac:dyDescent="0.2">
      <c r="A826" s="70" t="s">
        <v>1581</v>
      </c>
      <c r="B826" s="65" t="s">
        <v>1582</v>
      </c>
      <c r="C826" s="278" t="s">
        <v>1581</v>
      </c>
      <c r="D826" s="192">
        <v>0</v>
      </c>
      <c r="E826" s="192">
        <v>0</v>
      </c>
      <c r="F826" s="71" t="str">
        <f t="shared" si="15"/>
        <v>-</v>
      </c>
    </row>
    <row r="827" spans="1:6" ht="24" x14ac:dyDescent="0.2">
      <c r="A827" s="70" t="s">
        <v>1583</v>
      </c>
      <c r="B827" s="65" t="s">
        <v>1584</v>
      </c>
      <c r="C827" s="278" t="s">
        <v>1583</v>
      </c>
      <c r="D827" s="192">
        <v>0</v>
      </c>
      <c r="E827" s="192">
        <v>0</v>
      </c>
      <c r="F827" s="71" t="str">
        <f t="shared" si="15"/>
        <v>-</v>
      </c>
    </row>
    <row r="828" spans="1:6" ht="24" x14ac:dyDescent="0.2">
      <c r="A828" s="70" t="s">
        <v>1585</v>
      </c>
      <c r="B828" s="65" t="s">
        <v>1586</v>
      </c>
      <c r="C828" s="278" t="s">
        <v>1585</v>
      </c>
      <c r="D828" s="192">
        <v>0</v>
      </c>
      <c r="E828" s="192">
        <v>0</v>
      </c>
      <c r="F828" s="71" t="str">
        <f t="shared" si="15"/>
        <v>-</v>
      </c>
    </row>
    <row r="829" spans="1:6" ht="24" x14ac:dyDescent="0.2">
      <c r="A829" s="70" t="s">
        <v>1587</v>
      </c>
      <c r="B829" s="65" t="s">
        <v>1588</v>
      </c>
      <c r="C829" s="278" t="s">
        <v>1587</v>
      </c>
      <c r="D829" s="192">
        <v>0</v>
      </c>
      <c r="E829" s="192">
        <v>0</v>
      </c>
      <c r="F829" s="71" t="str">
        <f t="shared" si="15"/>
        <v>-</v>
      </c>
    </row>
    <row r="830" spans="1:6" ht="24" x14ac:dyDescent="0.2">
      <c r="A830" s="70" t="s">
        <v>1589</v>
      </c>
      <c r="B830" s="65" t="s">
        <v>1590</v>
      </c>
      <c r="C830" s="278" t="s">
        <v>1589</v>
      </c>
      <c r="D830" s="192">
        <v>0</v>
      </c>
      <c r="E830" s="192">
        <v>0</v>
      </c>
      <c r="F830" s="71" t="str">
        <f t="shared" si="15"/>
        <v>-</v>
      </c>
    </row>
    <row r="831" spans="1:6" ht="12.75" customHeight="1" x14ac:dyDescent="0.2">
      <c r="A831" s="70" t="s">
        <v>1591</v>
      </c>
      <c r="B831" s="65" t="s">
        <v>1592</v>
      </c>
      <c r="C831" s="278" t="s">
        <v>1591</v>
      </c>
      <c r="D831" s="192">
        <v>0</v>
      </c>
      <c r="E831" s="192">
        <v>0</v>
      </c>
      <c r="F831" s="71" t="str">
        <f t="shared" si="15"/>
        <v>-</v>
      </c>
    </row>
    <row r="832" spans="1:6" ht="12.75" customHeight="1" x14ac:dyDescent="0.2">
      <c r="A832" s="70" t="s">
        <v>1593</v>
      </c>
      <c r="B832" s="65" t="s">
        <v>1594</v>
      </c>
      <c r="C832" s="278" t="s">
        <v>1593</v>
      </c>
      <c r="D832" s="192">
        <v>0</v>
      </c>
      <c r="E832" s="192">
        <v>0</v>
      </c>
      <c r="F832" s="71" t="str">
        <f t="shared" si="15"/>
        <v>-</v>
      </c>
    </row>
    <row r="833" spans="1:6" ht="24" x14ac:dyDescent="0.2">
      <c r="A833" s="70" t="s">
        <v>1595</v>
      </c>
      <c r="B833" s="65" t="s">
        <v>1596</v>
      </c>
      <c r="C833" s="278" t="s">
        <v>1595</v>
      </c>
      <c r="D833" s="192">
        <v>0</v>
      </c>
      <c r="E833" s="192">
        <v>0</v>
      </c>
      <c r="F833" s="71" t="str">
        <f t="shared" si="15"/>
        <v>-</v>
      </c>
    </row>
    <row r="834" spans="1:6" ht="24" x14ac:dyDescent="0.2">
      <c r="A834" s="70" t="s">
        <v>1597</v>
      </c>
      <c r="B834" s="65" t="s">
        <v>1598</v>
      </c>
      <c r="C834" s="278" t="s">
        <v>1597</v>
      </c>
      <c r="D834" s="192">
        <v>0</v>
      </c>
      <c r="E834" s="192">
        <v>0</v>
      </c>
      <c r="F834" s="71" t="str">
        <f t="shared" si="15"/>
        <v>-</v>
      </c>
    </row>
    <row r="835" spans="1:6" ht="12.75" customHeight="1" x14ac:dyDescent="0.2">
      <c r="A835" s="70" t="s">
        <v>1599</v>
      </c>
      <c r="B835" s="65" t="s">
        <v>1600</v>
      </c>
      <c r="C835" s="278" t="s">
        <v>1599</v>
      </c>
      <c r="D835" s="192">
        <v>0</v>
      </c>
      <c r="E835" s="192">
        <v>0</v>
      </c>
      <c r="F835" s="71" t="str">
        <f t="shared" si="15"/>
        <v>-</v>
      </c>
    </row>
    <row r="836" spans="1:6" ht="12.75" customHeight="1" x14ac:dyDescent="0.2">
      <c r="A836" s="70" t="s">
        <v>1601</v>
      </c>
      <c r="B836" s="65" t="s">
        <v>1602</v>
      </c>
      <c r="C836" s="278" t="s">
        <v>1601</v>
      </c>
      <c r="D836" s="192">
        <v>0</v>
      </c>
      <c r="E836" s="192">
        <v>0</v>
      </c>
      <c r="F836" s="71" t="str">
        <f t="shared" si="15"/>
        <v>-</v>
      </c>
    </row>
    <row r="837" spans="1:6" ht="12.75" customHeight="1" x14ac:dyDescent="0.2">
      <c r="A837" s="70" t="s">
        <v>1603</v>
      </c>
      <c r="B837" s="65" t="s">
        <v>1604</v>
      </c>
      <c r="C837" s="278" t="s">
        <v>1603</v>
      </c>
      <c r="D837" s="192">
        <v>0</v>
      </c>
      <c r="E837" s="192">
        <v>0</v>
      </c>
      <c r="F837" s="71" t="str">
        <f t="shared" si="15"/>
        <v>-</v>
      </c>
    </row>
    <row r="838" spans="1:6" ht="12.75" customHeight="1" x14ac:dyDescent="0.2">
      <c r="A838" s="70" t="s">
        <v>1605</v>
      </c>
      <c r="B838" s="65" t="s">
        <v>1606</v>
      </c>
      <c r="C838" s="278"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8" t="s">
        <v>1668</v>
      </c>
      <c r="D870" s="194">
        <v>0</v>
      </c>
      <c r="E870" s="194">
        <v>0</v>
      </c>
      <c r="F870" s="45" t="str">
        <f t="shared" si="16"/>
        <v>-</v>
      </c>
    </row>
    <row r="871" spans="1:6" ht="24" x14ac:dyDescent="0.2">
      <c r="A871" s="63" t="s">
        <v>1670</v>
      </c>
      <c r="B871" s="64" t="s">
        <v>1671</v>
      </c>
      <c r="C871" s="248" t="s">
        <v>1670</v>
      </c>
      <c r="D871" s="194">
        <v>0</v>
      </c>
      <c r="E871" s="194">
        <v>0</v>
      </c>
      <c r="F871" s="45" t="str">
        <f t="shared" si="16"/>
        <v>-</v>
      </c>
    </row>
    <row r="872" spans="1:6" ht="12.75" customHeight="1" x14ac:dyDescent="0.2">
      <c r="A872" s="63" t="s">
        <v>1672</v>
      </c>
      <c r="B872" s="64" t="s">
        <v>1673</v>
      </c>
      <c r="C872" s="248"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8" t="s">
        <v>1721</v>
      </c>
      <c r="D896" s="192">
        <v>0</v>
      </c>
      <c r="E896" s="192">
        <v>0</v>
      </c>
      <c r="F896" s="71" t="str">
        <f t="shared" si="16"/>
        <v>-</v>
      </c>
    </row>
    <row r="897" spans="1:6" ht="24" x14ac:dyDescent="0.2">
      <c r="A897" s="70">
        <v>81762</v>
      </c>
      <c r="B897" s="182" t="s">
        <v>1722</v>
      </c>
      <c r="C897" s="278" t="s">
        <v>1723</v>
      </c>
      <c r="D897" s="192">
        <v>0</v>
      </c>
      <c r="E897" s="192">
        <v>0</v>
      </c>
      <c r="F897" s="71" t="str">
        <f t="shared" si="16"/>
        <v>-</v>
      </c>
    </row>
    <row r="898" spans="1:6" ht="24" x14ac:dyDescent="0.2">
      <c r="A898" s="70">
        <v>81771</v>
      </c>
      <c r="B898" s="65" t="s">
        <v>1724</v>
      </c>
      <c r="C898" s="278" t="s">
        <v>1725</v>
      </c>
      <c r="D898" s="192">
        <v>0</v>
      </c>
      <c r="E898" s="192">
        <v>0</v>
      </c>
      <c r="F898" s="71" t="str">
        <f t="shared" si="16"/>
        <v>-</v>
      </c>
    </row>
    <row r="899" spans="1:6" ht="12" x14ac:dyDescent="0.2">
      <c r="A899" s="70">
        <v>81772</v>
      </c>
      <c r="B899" s="65" t="s">
        <v>1726</v>
      </c>
      <c r="C899" s="278" t="s">
        <v>1727</v>
      </c>
      <c r="D899" s="192">
        <v>0</v>
      </c>
      <c r="E899" s="192">
        <v>0</v>
      </c>
      <c r="F899" s="71" t="str">
        <f t="shared" si="16"/>
        <v>-</v>
      </c>
    </row>
    <row r="900" spans="1:6" ht="12.75" customHeight="1" x14ac:dyDescent="0.2">
      <c r="A900" s="70">
        <v>82412</v>
      </c>
      <c r="B900" s="65" t="s">
        <v>1728</v>
      </c>
      <c r="C900" s="278" t="s">
        <v>1729</v>
      </c>
      <c r="D900" s="192">
        <v>0</v>
      </c>
      <c r="E900" s="192">
        <v>0</v>
      </c>
      <c r="F900" s="71" t="str">
        <f t="shared" si="16"/>
        <v>-</v>
      </c>
    </row>
    <row r="901" spans="1:6" ht="12.75" customHeight="1" x14ac:dyDescent="0.2">
      <c r="A901" s="70">
        <v>84132</v>
      </c>
      <c r="B901" s="65" t="s">
        <v>1730</v>
      </c>
      <c r="C901" s="278" t="s">
        <v>1731</v>
      </c>
      <c r="D901" s="192">
        <v>0</v>
      </c>
      <c r="E901" s="192">
        <v>0</v>
      </c>
      <c r="F901" s="71" t="str">
        <f t="shared" si="16"/>
        <v>-</v>
      </c>
    </row>
    <row r="902" spans="1:6" ht="12.75" customHeight="1" x14ac:dyDescent="0.2">
      <c r="A902" s="70">
        <v>84142</v>
      </c>
      <c r="B902" s="65" t="s">
        <v>1732</v>
      </c>
      <c r="C902" s="278" t="s">
        <v>1733</v>
      </c>
      <c r="D902" s="192">
        <v>0</v>
      </c>
      <c r="E902" s="192">
        <v>0</v>
      </c>
      <c r="F902" s="71" t="str">
        <f t="shared" si="16"/>
        <v>-</v>
      </c>
    </row>
    <row r="903" spans="1:6" ht="12.75" customHeight="1" x14ac:dyDescent="0.2">
      <c r="A903" s="70">
        <v>84152</v>
      </c>
      <c r="B903" s="65" t="s">
        <v>1734</v>
      </c>
      <c r="C903" s="278" t="s">
        <v>1735</v>
      </c>
      <c r="D903" s="192">
        <v>0</v>
      </c>
      <c r="E903" s="192">
        <v>0</v>
      </c>
      <c r="F903" s="71" t="str">
        <f t="shared" si="16"/>
        <v>-</v>
      </c>
    </row>
    <row r="904" spans="1:6" ht="12.75" customHeight="1" x14ac:dyDescent="0.2">
      <c r="A904" s="70">
        <v>84162</v>
      </c>
      <c r="B904" s="65" t="s">
        <v>1736</v>
      </c>
      <c r="C904" s="278" t="s">
        <v>1737</v>
      </c>
      <c r="D904" s="192">
        <v>0</v>
      </c>
      <c r="E904" s="192">
        <v>0</v>
      </c>
      <c r="F904" s="71" t="str">
        <f t="shared" si="16"/>
        <v>-</v>
      </c>
    </row>
    <row r="905" spans="1:6" ht="12.75" customHeight="1" x14ac:dyDescent="0.2">
      <c r="A905" s="70">
        <v>84221</v>
      </c>
      <c r="B905" s="65" t="s">
        <v>1738</v>
      </c>
      <c r="C905" s="278" t="s">
        <v>1739</v>
      </c>
      <c r="D905" s="192">
        <v>0</v>
      </c>
      <c r="E905" s="192">
        <v>0</v>
      </c>
      <c r="F905" s="71" t="str">
        <f t="shared" si="16"/>
        <v>-</v>
      </c>
    </row>
    <row r="906" spans="1:6" ht="12.75" customHeight="1" x14ac:dyDescent="0.2">
      <c r="A906" s="70">
        <v>84222</v>
      </c>
      <c r="B906" s="65" t="s">
        <v>1740</v>
      </c>
      <c r="C906" s="278" t="s">
        <v>1741</v>
      </c>
      <c r="D906" s="192">
        <v>0</v>
      </c>
      <c r="E906" s="192">
        <v>0</v>
      </c>
      <c r="F906" s="71" t="str">
        <f t="shared" si="16"/>
        <v>-</v>
      </c>
    </row>
    <row r="907" spans="1:6" ht="12.75" customHeight="1" x14ac:dyDescent="0.2">
      <c r="A907" s="70" t="s">
        <v>1742</v>
      </c>
      <c r="B907" s="65" t="s">
        <v>1743</v>
      </c>
      <c r="C907" s="278" t="s">
        <v>1742</v>
      </c>
      <c r="D907" s="192">
        <v>0</v>
      </c>
      <c r="E907" s="192">
        <v>0</v>
      </c>
      <c r="F907" s="71" t="str">
        <f t="shared" si="16"/>
        <v>-</v>
      </c>
    </row>
    <row r="908" spans="1:6" ht="12.75" customHeight="1" x14ac:dyDescent="0.2">
      <c r="A908" s="70">
        <v>84232</v>
      </c>
      <c r="B908" s="65" t="s">
        <v>1744</v>
      </c>
      <c r="C908" s="278" t="s">
        <v>1745</v>
      </c>
      <c r="D908" s="192">
        <v>0</v>
      </c>
      <c r="E908" s="192">
        <v>0</v>
      </c>
      <c r="F908" s="71" t="str">
        <f t="shared" si="16"/>
        <v>-</v>
      </c>
    </row>
    <row r="909" spans="1:6" ht="24" x14ac:dyDescent="0.2">
      <c r="A909" s="70">
        <v>84242</v>
      </c>
      <c r="B909" s="65" t="s">
        <v>1746</v>
      </c>
      <c r="C909" s="278" t="s">
        <v>1747</v>
      </c>
      <c r="D909" s="192">
        <v>0</v>
      </c>
      <c r="E909" s="192">
        <v>0</v>
      </c>
      <c r="F909" s="71" t="str">
        <f t="shared" ref="F909:F972" si="17">IF(D909&lt;&gt;0,IF(E909/D909&gt;=100,"&gt;&gt;100",E909/D909*100),"-")</f>
        <v>-</v>
      </c>
    </row>
    <row r="910" spans="1:6" ht="24" x14ac:dyDescent="0.2">
      <c r="A910" s="70" t="s">
        <v>1748</v>
      </c>
      <c r="B910" s="65" t="s">
        <v>1749</v>
      </c>
      <c r="C910" s="278" t="s">
        <v>1748</v>
      </c>
      <c r="D910" s="192">
        <v>0</v>
      </c>
      <c r="E910" s="192">
        <v>0</v>
      </c>
      <c r="F910" s="71" t="str">
        <f t="shared" si="17"/>
        <v>-</v>
      </c>
    </row>
    <row r="911" spans="1:6" ht="12.75" customHeight="1" x14ac:dyDescent="0.2">
      <c r="A911" s="70">
        <v>84312</v>
      </c>
      <c r="B911" s="65" t="s">
        <v>1750</v>
      </c>
      <c r="C911" s="278" t="s">
        <v>1751</v>
      </c>
      <c r="D911" s="192">
        <v>0</v>
      </c>
      <c r="E911" s="192">
        <v>0</v>
      </c>
      <c r="F911" s="71" t="str">
        <f t="shared" si="17"/>
        <v>-</v>
      </c>
    </row>
    <row r="912" spans="1:6" ht="24" x14ac:dyDescent="0.2">
      <c r="A912" s="70">
        <v>84431</v>
      </c>
      <c r="B912" s="65" t="s">
        <v>1752</v>
      </c>
      <c r="C912" s="278" t="s">
        <v>1753</v>
      </c>
      <c r="D912" s="192">
        <v>0</v>
      </c>
      <c r="E912" s="192">
        <v>0</v>
      </c>
      <c r="F912" s="71" t="str">
        <f t="shared" si="17"/>
        <v>-</v>
      </c>
    </row>
    <row r="913" spans="1:6" ht="24" x14ac:dyDescent="0.2">
      <c r="A913" s="70">
        <v>84432</v>
      </c>
      <c r="B913" s="65" t="s">
        <v>1754</v>
      </c>
      <c r="C913" s="278" t="s">
        <v>1755</v>
      </c>
      <c r="D913" s="192">
        <v>0</v>
      </c>
      <c r="E913" s="192">
        <v>0</v>
      </c>
      <c r="F913" s="71" t="str">
        <f t="shared" si="17"/>
        <v>-</v>
      </c>
    </row>
    <row r="914" spans="1:6" ht="24" x14ac:dyDescent="0.2">
      <c r="A914" s="70" t="s">
        <v>1756</v>
      </c>
      <c r="B914" s="65" t="s">
        <v>1757</v>
      </c>
      <c r="C914" s="278" t="s">
        <v>1756</v>
      </c>
      <c r="D914" s="192">
        <v>0</v>
      </c>
      <c r="E914" s="192">
        <v>0</v>
      </c>
      <c r="F914" s="71" t="str">
        <f t="shared" si="17"/>
        <v>-</v>
      </c>
    </row>
    <row r="915" spans="1:6" ht="24" x14ac:dyDescent="0.2">
      <c r="A915" s="70">
        <v>84442</v>
      </c>
      <c r="B915" s="65" t="s">
        <v>1758</v>
      </c>
      <c r="C915" s="278" t="s">
        <v>1759</v>
      </c>
      <c r="D915" s="192">
        <v>0</v>
      </c>
      <c r="E915" s="192">
        <v>0</v>
      </c>
      <c r="F915" s="71" t="str">
        <f t="shared" si="17"/>
        <v>-</v>
      </c>
    </row>
    <row r="916" spans="1:6" ht="24" x14ac:dyDescent="0.2">
      <c r="A916" s="70">
        <v>84452</v>
      </c>
      <c r="B916" s="182" t="s">
        <v>1760</v>
      </c>
      <c r="C916" s="278" t="s">
        <v>1761</v>
      </c>
      <c r="D916" s="192">
        <v>0</v>
      </c>
      <c r="E916" s="192">
        <v>0</v>
      </c>
      <c r="F916" s="71" t="str">
        <f t="shared" si="17"/>
        <v>-</v>
      </c>
    </row>
    <row r="917" spans="1:6" ht="24" x14ac:dyDescent="0.2">
      <c r="A917" s="70" t="s">
        <v>1762</v>
      </c>
      <c r="B917" s="182" t="s">
        <v>1763</v>
      </c>
      <c r="C917" s="278" t="s">
        <v>1762</v>
      </c>
      <c r="D917" s="192">
        <v>0</v>
      </c>
      <c r="E917" s="192">
        <v>0</v>
      </c>
      <c r="F917" s="71" t="str">
        <f t="shared" si="17"/>
        <v>-</v>
      </c>
    </row>
    <row r="918" spans="1:6" ht="12.75" customHeight="1" x14ac:dyDescent="0.2">
      <c r="A918" s="70">
        <v>84461</v>
      </c>
      <c r="B918" s="65" t="s">
        <v>1764</v>
      </c>
      <c r="C918" s="278" t="s">
        <v>1765</v>
      </c>
      <c r="D918" s="192">
        <v>0</v>
      </c>
      <c r="E918" s="192">
        <v>0</v>
      </c>
      <c r="F918" s="71" t="str">
        <f t="shared" si="17"/>
        <v>-</v>
      </c>
    </row>
    <row r="919" spans="1:6" ht="12.75" customHeight="1" x14ac:dyDescent="0.2">
      <c r="A919" s="70">
        <v>84462</v>
      </c>
      <c r="B919" s="65" t="s">
        <v>1766</v>
      </c>
      <c r="C919" s="278" t="s">
        <v>1767</v>
      </c>
      <c r="D919" s="192">
        <v>0</v>
      </c>
      <c r="E919" s="192">
        <v>0</v>
      </c>
      <c r="F919" s="71" t="str">
        <f t="shared" si="17"/>
        <v>-</v>
      </c>
    </row>
    <row r="920" spans="1:6" ht="12.75" customHeight="1" x14ac:dyDescent="0.2">
      <c r="A920" s="70" t="s">
        <v>1768</v>
      </c>
      <c r="B920" s="65" t="s">
        <v>1769</v>
      </c>
      <c r="C920" s="278" t="s">
        <v>1768</v>
      </c>
      <c r="D920" s="192">
        <v>0</v>
      </c>
      <c r="E920" s="192">
        <v>0</v>
      </c>
      <c r="F920" s="71" t="str">
        <f t="shared" si="17"/>
        <v>-</v>
      </c>
    </row>
    <row r="921" spans="1:6" ht="12.75" customHeight="1" x14ac:dyDescent="0.2">
      <c r="A921" s="70">
        <v>84472</v>
      </c>
      <c r="B921" s="65" t="s">
        <v>1770</v>
      </c>
      <c r="C921" s="278" t="s">
        <v>1771</v>
      </c>
      <c r="D921" s="192">
        <v>0</v>
      </c>
      <c r="E921" s="192">
        <v>0</v>
      </c>
      <c r="F921" s="71" t="str">
        <f t="shared" si="17"/>
        <v>-</v>
      </c>
    </row>
    <row r="922" spans="1:6" ht="12.75" customHeight="1" x14ac:dyDescent="0.2">
      <c r="A922" s="70">
        <v>84482</v>
      </c>
      <c r="B922" s="65" t="s">
        <v>1772</v>
      </c>
      <c r="C922" s="278" t="s">
        <v>1773</v>
      </c>
      <c r="D922" s="192">
        <v>0</v>
      </c>
      <c r="E922" s="192">
        <v>0</v>
      </c>
      <c r="F922" s="71" t="str">
        <f t="shared" si="17"/>
        <v>-</v>
      </c>
    </row>
    <row r="923" spans="1:6" ht="12.75" customHeight="1" x14ac:dyDescent="0.2">
      <c r="A923" s="70" t="s">
        <v>1774</v>
      </c>
      <c r="B923" s="65" t="s">
        <v>1775</v>
      </c>
      <c r="C923" s="278" t="s">
        <v>1774</v>
      </c>
      <c r="D923" s="192">
        <v>0</v>
      </c>
      <c r="E923" s="192">
        <v>0</v>
      </c>
      <c r="F923" s="71" t="str">
        <f t="shared" si="17"/>
        <v>-</v>
      </c>
    </row>
    <row r="924" spans="1:6" ht="24" x14ac:dyDescent="0.2">
      <c r="A924" s="70">
        <v>84532</v>
      </c>
      <c r="B924" s="65" t="s">
        <v>1776</v>
      </c>
      <c r="C924" s="278" t="s">
        <v>1777</v>
      </c>
      <c r="D924" s="192">
        <v>0</v>
      </c>
      <c r="E924" s="192">
        <v>0</v>
      </c>
      <c r="F924" s="71" t="str">
        <f t="shared" si="17"/>
        <v>-</v>
      </c>
    </row>
    <row r="925" spans="1:6" ht="12.75" customHeight="1" x14ac:dyDescent="0.2">
      <c r="A925" s="70">
        <v>84542</v>
      </c>
      <c r="B925" s="65" t="s">
        <v>1778</v>
      </c>
      <c r="C925" s="278" t="s">
        <v>1779</v>
      </c>
      <c r="D925" s="192">
        <v>0</v>
      </c>
      <c r="E925" s="192">
        <v>0</v>
      </c>
      <c r="F925" s="71" t="str">
        <f t="shared" si="17"/>
        <v>-</v>
      </c>
    </row>
    <row r="926" spans="1:6" ht="12.75" customHeight="1" x14ac:dyDescent="0.2">
      <c r="A926" s="70">
        <v>84552</v>
      </c>
      <c r="B926" s="65" t="s">
        <v>1780</v>
      </c>
      <c r="C926" s="278" t="s">
        <v>1781</v>
      </c>
      <c r="D926" s="192">
        <v>0</v>
      </c>
      <c r="E926" s="192">
        <v>0</v>
      </c>
      <c r="F926" s="71" t="str">
        <f t="shared" si="17"/>
        <v>-</v>
      </c>
    </row>
    <row r="927" spans="1:6" ht="12.75" customHeight="1" x14ac:dyDescent="0.2">
      <c r="A927" s="70">
        <v>84711</v>
      </c>
      <c r="B927" s="65" t="s">
        <v>1782</v>
      </c>
      <c r="C927" s="278" t="s">
        <v>1783</v>
      </c>
      <c r="D927" s="192">
        <v>0</v>
      </c>
      <c r="E927" s="192">
        <v>0</v>
      </c>
      <c r="F927" s="71" t="str">
        <f t="shared" si="17"/>
        <v>-</v>
      </c>
    </row>
    <row r="928" spans="1:6" ht="12.75" customHeight="1" x14ac:dyDescent="0.2">
      <c r="A928" s="70">
        <v>84712</v>
      </c>
      <c r="B928" s="65" t="s">
        <v>1784</v>
      </c>
      <c r="C928" s="278"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8" t="s">
        <v>1803</v>
      </c>
      <c r="D937" s="192">
        <v>0</v>
      </c>
      <c r="E937" s="192">
        <v>0</v>
      </c>
      <c r="F937" s="71" t="str">
        <f t="shared" si="17"/>
        <v>-</v>
      </c>
    </row>
    <row r="938" spans="1:6" ht="24" x14ac:dyDescent="0.2">
      <c r="A938" s="70">
        <v>84762</v>
      </c>
      <c r="B938" s="182" t="s">
        <v>1804</v>
      </c>
      <c r="C938" s="278" t="s">
        <v>1805</v>
      </c>
      <c r="D938" s="192">
        <v>0</v>
      </c>
      <c r="E938" s="192">
        <v>0</v>
      </c>
      <c r="F938" s="71" t="str">
        <f t="shared" si="17"/>
        <v>-</v>
      </c>
    </row>
    <row r="939" spans="1:6" ht="12" x14ac:dyDescent="0.2">
      <c r="A939" s="70" t="s">
        <v>1806</v>
      </c>
      <c r="B939" s="65" t="s">
        <v>1807</v>
      </c>
      <c r="C939" s="278" t="s">
        <v>1806</v>
      </c>
      <c r="D939" s="192">
        <v>0</v>
      </c>
      <c r="E939" s="192">
        <v>0</v>
      </c>
      <c r="F939" s="71" t="str">
        <f t="shared" si="17"/>
        <v>-</v>
      </c>
    </row>
    <row r="940" spans="1:6" ht="12" x14ac:dyDescent="0.2">
      <c r="A940" s="70" t="s">
        <v>1808</v>
      </c>
      <c r="B940" s="65" t="s">
        <v>1809</v>
      </c>
      <c r="C940" s="278" t="s">
        <v>1808</v>
      </c>
      <c r="D940" s="192">
        <v>0</v>
      </c>
      <c r="E940" s="192">
        <v>0</v>
      </c>
      <c r="F940" s="71" t="str">
        <f t="shared" si="17"/>
        <v>-</v>
      </c>
    </row>
    <row r="941" spans="1:6" ht="12.75" customHeight="1" x14ac:dyDescent="0.2">
      <c r="A941" s="70">
        <v>85412</v>
      </c>
      <c r="B941" s="65" t="s">
        <v>1810</v>
      </c>
      <c r="C941" s="278" t="s">
        <v>1811</v>
      </c>
      <c r="D941" s="192">
        <v>0</v>
      </c>
      <c r="E941" s="192">
        <v>0</v>
      </c>
      <c r="F941" s="71" t="str">
        <f t="shared" si="17"/>
        <v>-</v>
      </c>
    </row>
    <row r="942" spans="1:6" ht="24" x14ac:dyDescent="0.2">
      <c r="A942" s="70">
        <v>51212</v>
      </c>
      <c r="B942" s="182" t="s">
        <v>1812</v>
      </c>
      <c r="C942" s="278"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8" t="s">
        <v>1861</v>
      </c>
      <c r="D966" s="192">
        <v>0</v>
      </c>
      <c r="E966" s="192">
        <v>0</v>
      </c>
      <c r="F966" s="71" t="str">
        <f t="shared" si="17"/>
        <v>-</v>
      </c>
    </row>
    <row r="967" spans="1:6" ht="12" x14ac:dyDescent="0.2">
      <c r="A967" s="70">
        <v>51771</v>
      </c>
      <c r="B967" s="65" t="s">
        <v>1862</v>
      </c>
      <c r="C967" s="278" t="s">
        <v>1863</v>
      </c>
      <c r="D967" s="192">
        <v>0</v>
      </c>
      <c r="E967" s="192">
        <v>0</v>
      </c>
      <c r="F967" s="71" t="str">
        <f t="shared" si="17"/>
        <v>-</v>
      </c>
    </row>
    <row r="968" spans="1:6" ht="12" x14ac:dyDescent="0.2">
      <c r="A968" s="70">
        <v>51772</v>
      </c>
      <c r="B968" s="65" t="s">
        <v>1864</v>
      </c>
      <c r="C968" s="278" t="s">
        <v>1865</v>
      </c>
      <c r="D968" s="192">
        <v>0</v>
      </c>
      <c r="E968" s="192">
        <v>0</v>
      </c>
      <c r="F968" s="71" t="str">
        <f t="shared" si="17"/>
        <v>-</v>
      </c>
    </row>
    <row r="969" spans="1:6" ht="24" x14ac:dyDescent="0.2">
      <c r="A969" s="70">
        <v>54132</v>
      </c>
      <c r="B969" s="65" t="s">
        <v>1866</v>
      </c>
      <c r="C969" s="278"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8" t="s">
        <v>1877</v>
      </c>
      <c r="D974" s="192">
        <v>0</v>
      </c>
      <c r="E974" s="192">
        <v>0</v>
      </c>
      <c r="F974" s="71" t="str">
        <f t="shared" si="18"/>
        <v>-</v>
      </c>
    </row>
    <row r="975" spans="1:6" ht="24" x14ac:dyDescent="0.2">
      <c r="A975" s="70" t="s">
        <v>1878</v>
      </c>
      <c r="B975" s="65" t="s">
        <v>1879</v>
      </c>
      <c r="C975" s="278" t="s">
        <v>1878</v>
      </c>
      <c r="D975" s="192">
        <v>0</v>
      </c>
      <c r="E975" s="192">
        <v>0</v>
      </c>
      <c r="F975" s="71" t="str">
        <f t="shared" si="18"/>
        <v>-</v>
      </c>
    </row>
    <row r="976" spans="1:6" ht="24" x14ac:dyDescent="0.2">
      <c r="A976" s="70">
        <v>54232</v>
      </c>
      <c r="B976" s="182" t="s">
        <v>1880</v>
      </c>
      <c r="C976" s="278" t="s">
        <v>1881</v>
      </c>
      <c r="D976" s="192">
        <v>0</v>
      </c>
      <c r="E976" s="192">
        <v>0</v>
      </c>
      <c r="F976" s="71" t="str">
        <f t="shared" si="18"/>
        <v>-</v>
      </c>
    </row>
    <row r="977" spans="1:6" ht="24" x14ac:dyDescent="0.2">
      <c r="A977" s="70">
        <v>54242</v>
      </c>
      <c r="B977" s="65" t="s">
        <v>1882</v>
      </c>
      <c r="C977" s="278" t="s">
        <v>1883</v>
      </c>
      <c r="D977" s="192">
        <v>0</v>
      </c>
      <c r="E977" s="192">
        <v>0</v>
      </c>
      <c r="F977" s="71" t="str">
        <f t="shared" si="18"/>
        <v>-</v>
      </c>
    </row>
    <row r="978" spans="1:6" ht="24" x14ac:dyDescent="0.2">
      <c r="A978" s="70" t="s">
        <v>1884</v>
      </c>
      <c r="B978" s="65" t="s">
        <v>1885</v>
      </c>
      <c r="C978" s="278" t="s">
        <v>1884</v>
      </c>
      <c r="D978" s="192">
        <v>0</v>
      </c>
      <c r="E978" s="192">
        <v>0</v>
      </c>
      <c r="F978" s="71" t="str">
        <f t="shared" si="18"/>
        <v>-</v>
      </c>
    </row>
    <row r="979" spans="1:6" ht="24" x14ac:dyDescent="0.2">
      <c r="A979" s="70">
        <v>54312</v>
      </c>
      <c r="B979" s="182" t="s">
        <v>1886</v>
      </c>
      <c r="C979" s="278" t="s">
        <v>1887</v>
      </c>
      <c r="D979" s="192">
        <v>0</v>
      </c>
      <c r="E979" s="192">
        <v>0</v>
      </c>
      <c r="F979" s="71" t="str">
        <f t="shared" si="18"/>
        <v>-</v>
      </c>
    </row>
    <row r="980" spans="1:6" ht="24" x14ac:dyDescent="0.2">
      <c r="A980" s="70">
        <v>54431</v>
      </c>
      <c r="B980" s="65" t="s">
        <v>1888</v>
      </c>
      <c r="C980" s="278" t="s">
        <v>1889</v>
      </c>
      <c r="D980" s="192">
        <v>0</v>
      </c>
      <c r="E980" s="192">
        <v>0</v>
      </c>
      <c r="F980" s="71" t="str">
        <f t="shared" si="18"/>
        <v>-</v>
      </c>
    </row>
    <row r="981" spans="1:6" ht="24" x14ac:dyDescent="0.2">
      <c r="A981" s="70">
        <v>54432</v>
      </c>
      <c r="B981" s="65" t="s">
        <v>1890</v>
      </c>
      <c r="C981" s="278" t="s">
        <v>1891</v>
      </c>
      <c r="D981" s="192">
        <v>0</v>
      </c>
      <c r="E981" s="192">
        <v>0</v>
      </c>
      <c r="F981" s="71" t="str">
        <f t="shared" si="18"/>
        <v>-</v>
      </c>
    </row>
    <row r="982" spans="1:6" ht="24" x14ac:dyDescent="0.2">
      <c r="A982" s="70" t="s">
        <v>1892</v>
      </c>
      <c r="B982" s="65" t="s">
        <v>1893</v>
      </c>
      <c r="C982" s="278" t="s">
        <v>1892</v>
      </c>
      <c r="D982" s="192">
        <v>0</v>
      </c>
      <c r="E982" s="192">
        <v>0</v>
      </c>
      <c r="F982" s="71" t="str">
        <f t="shared" si="18"/>
        <v>-</v>
      </c>
    </row>
    <row r="983" spans="1:6" ht="24" x14ac:dyDescent="0.2">
      <c r="A983" s="70">
        <v>54442</v>
      </c>
      <c r="B983" s="65" t="s">
        <v>1894</v>
      </c>
      <c r="C983" s="278" t="s">
        <v>1895</v>
      </c>
      <c r="D983" s="192">
        <v>0</v>
      </c>
      <c r="E983" s="192">
        <v>0</v>
      </c>
      <c r="F983" s="71" t="str">
        <f t="shared" si="18"/>
        <v>-</v>
      </c>
    </row>
    <row r="984" spans="1:6" ht="24" x14ac:dyDescent="0.2">
      <c r="A984" s="70">
        <v>54452</v>
      </c>
      <c r="B984" s="65" t="s">
        <v>1896</v>
      </c>
      <c r="C984" s="278" t="s">
        <v>1897</v>
      </c>
      <c r="D984" s="192">
        <v>0</v>
      </c>
      <c r="E984" s="192">
        <v>0</v>
      </c>
      <c r="F984" s="71" t="str">
        <f t="shared" si="18"/>
        <v>-</v>
      </c>
    </row>
    <row r="985" spans="1:6" ht="24" x14ac:dyDescent="0.2">
      <c r="A985" s="70" t="s">
        <v>1898</v>
      </c>
      <c r="B985" s="65" t="s">
        <v>1899</v>
      </c>
      <c r="C985" s="278" t="s">
        <v>1898</v>
      </c>
      <c r="D985" s="192">
        <v>0</v>
      </c>
      <c r="E985" s="192">
        <v>0</v>
      </c>
      <c r="F985" s="71" t="str">
        <f t="shared" si="18"/>
        <v>-</v>
      </c>
    </row>
    <row r="986" spans="1:6" ht="24" x14ac:dyDescent="0.2">
      <c r="A986" s="70">
        <v>54461</v>
      </c>
      <c r="B986" s="65" t="s">
        <v>1900</v>
      </c>
      <c r="C986" s="278" t="s">
        <v>1901</v>
      </c>
      <c r="D986" s="192">
        <v>0</v>
      </c>
      <c r="E986" s="192">
        <v>0</v>
      </c>
      <c r="F986" s="71" t="str">
        <f t="shared" si="18"/>
        <v>-</v>
      </c>
    </row>
    <row r="987" spans="1:6" ht="24" x14ac:dyDescent="0.2">
      <c r="A987" s="70">
        <v>54462</v>
      </c>
      <c r="B987" s="65" t="s">
        <v>1902</v>
      </c>
      <c r="C987" s="278" t="s">
        <v>1903</v>
      </c>
      <c r="D987" s="192">
        <v>0</v>
      </c>
      <c r="E987" s="192">
        <v>0</v>
      </c>
      <c r="F987" s="71" t="str">
        <f t="shared" si="18"/>
        <v>-</v>
      </c>
    </row>
    <row r="988" spans="1:6" ht="12" x14ac:dyDescent="0.2">
      <c r="A988" s="70" t="s">
        <v>1904</v>
      </c>
      <c r="B988" s="65" t="s">
        <v>1905</v>
      </c>
      <c r="C988" s="278" t="s">
        <v>1904</v>
      </c>
      <c r="D988" s="192">
        <v>0</v>
      </c>
      <c r="E988" s="192">
        <v>0</v>
      </c>
      <c r="F988" s="71" t="str">
        <f t="shared" si="18"/>
        <v>-</v>
      </c>
    </row>
    <row r="989" spans="1:6" ht="24" x14ac:dyDescent="0.2">
      <c r="A989" s="70">
        <v>54472</v>
      </c>
      <c r="B989" s="182" t="s">
        <v>1906</v>
      </c>
      <c r="C989" s="278" t="s">
        <v>1907</v>
      </c>
      <c r="D989" s="192">
        <v>0</v>
      </c>
      <c r="E989" s="192">
        <v>0</v>
      </c>
      <c r="F989" s="71" t="str">
        <f t="shared" si="18"/>
        <v>-</v>
      </c>
    </row>
    <row r="990" spans="1:6" ht="24" x14ac:dyDescent="0.2">
      <c r="A990" s="70">
        <v>54482</v>
      </c>
      <c r="B990" s="182" t="s">
        <v>1908</v>
      </c>
      <c r="C990" s="278" t="s">
        <v>1909</v>
      </c>
      <c r="D990" s="192">
        <v>0</v>
      </c>
      <c r="E990" s="192">
        <v>0</v>
      </c>
      <c r="F990" s="71" t="str">
        <f t="shared" si="18"/>
        <v>-</v>
      </c>
    </row>
    <row r="991" spans="1:6" ht="24" x14ac:dyDescent="0.2">
      <c r="A991" s="70" t="s">
        <v>1910</v>
      </c>
      <c r="B991" s="182" t="s">
        <v>1911</v>
      </c>
      <c r="C991" s="278" t="s">
        <v>1910</v>
      </c>
      <c r="D991" s="192">
        <v>0</v>
      </c>
      <c r="E991" s="192">
        <v>0</v>
      </c>
      <c r="F991" s="71" t="str">
        <f t="shared" si="18"/>
        <v>-</v>
      </c>
    </row>
    <row r="992" spans="1:6" ht="24" x14ac:dyDescent="0.2">
      <c r="A992" s="70">
        <v>54532</v>
      </c>
      <c r="B992" s="65" t="s">
        <v>1912</v>
      </c>
      <c r="C992" s="278" t="s">
        <v>1913</v>
      </c>
      <c r="D992" s="192">
        <v>0</v>
      </c>
      <c r="E992" s="192">
        <v>0</v>
      </c>
      <c r="F992" s="71" t="str">
        <f t="shared" si="18"/>
        <v>-</v>
      </c>
    </row>
    <row r="993" spans="1:6" ht="12.75" customHeight="1" x14ac:dyDescent="0.2">
      <c r="A993" s="70">
        <v>54542</v>
      </c>
      <c r="B993" s="65" t="s">
        <v>1914</v>
      </c>
      <c r="C993" s="278" t="s">
        <v>1915</v>
      </c>
      <c r="D993" s="192">
        <v>0</v>
      </c>
      <c r="E993" s="192">
        <v>0</v>
      </c>
      <c r="F993" s="71" t="str">
        <f t="shared" si="18"/>
        <v>-</v>
      </c>
    </row>
    <row r="994" spans="1:6" ht="24" x14ac:dyDescent="0.2">
      <c r="A994" s="70">
        <v>54552</v>
      </c>
      <c r="B994" s="65" t="s">
        <v>1916</v>
      </c>
      <c r="C994" s="278" t="s">
        <v>1917</v>
      </c>
      <c r="D994" s="192">
        <v>0</v>
      </c>
      <c r="E994" s="192">
        <v>0</v>
      </c>
      <c r="F994" s="71" t="str">
        <f t="shared" si="18"/>
        <v>-</v>
      </c>
    </row>
    <row r="995" spans="1:6" ht="12.75" customHeight="1" x14ac:dyDescent="0.2">
      <c r="A995" s="70">
        <v>54711</v>
      </c>
      <c r="B995" s="65" t="s">
        <v>1918</v>
      </c>
      <c r="C995" s="278" t="s">
        <v>1919</v>
      </c>
      <c r="D995" s="192">
        <v>0</v>
      </c>
      <c r="E995" s="192">
        <v>0</v>
      </c>
      <c r="F995" s="71" t="str">
        <f t="shared" si="18"/>
        <v>-</v>
      </c>
    </row>
    <row r="996" spans="1:6" ht="12.75" customHeight="1" x14ac:dyDescent="0.2">
      <c r="A996" s="70">
        <v>54712</v>
      </c>
      <c r="B996" s="65" t="s">
        <v>1920</v>
      </c>
      <c r="C996" s="278" t="s">
        <v>1921</v>
      </c>
      <c r="D996" s="192">
        <v>0</v>
      </c>
      <c r="E996" s="192">
        <v>0</v>
      </c>
      <c r="F996" s="71" t="str">
        <f t="shared" si="18"/>
        <v>-</v>
      </c>
    </row>
    <row r="997" spans="1:6" ht="12.75" customHeight="1" x14ac:dyDescent="0.2">
      <c r="A997" s="70">
        <v>54721</v>
      </c>
      <c r="B997" s="65" t="s">
        <v>1922</v>
      </c>
      <c r="C997" s="278" t="s">
        <v>1923</v>
      </c>
      <c r="D997" s="192">
        <v>0</v>
      </c>
      <c r="E997" s="192">
        <v>0</v>
      </c>
      <c r="F997" s="71" t="str">
        <f t="shared" si="18"/>
        <v>-</v>
      </c>
    </row>
    <row r="998" spans="1:6" ht="12.75" customHeight="1" x14ac:dyDescent="0.2">
      <c r="A998" s="70">
        <v>54722</v>
      </c>
      <c r="B998" s="65" t="s">
        <v>1924</v>
      </c>
      <c r="C998" s="278" t="s">
        <v>1925</v>
      </c>
      <c r="D998" s="192">
        <v>0</v>
      </c>
      <c r="E998" s="192">
        <v>0</v>
      </c>
      <c r="F998" s="71" t="str">
        <f t="shared" si="18"/>
        <v>-</v>
      </c>
    </row>
    <row r="999" spans="1:6" ht="12.75" customHeight="1" x14ac:dyDescent="0.2">
      <c r="A999" s="70">
        <v>54731</v>
      </c>
      <c r="B999" s="65" t="s">
        <v>1926</v>
      </c>
      <c r="C999" s="278" t="s">
        <v>1927</v>
      </c>
      <c r="D999" s="192">
        <v>0</v>
      </c>
      <c r="E999" s="192">
        <v>0</v>
      </c>
      <c r="F999" s="71" t="str">
        <f t="shared" si="18"/>
        <v>-</v>
      </c>
    </row>
    <row r="1000" spans="1:6" ht="12.75" customHeight="1" x14ac:dyDescent="0.2">
      <c r="A1000" s="70">
        <v>54732</v>
      </c>
      <c r="B1000" s="65" t="s">
        <v>1928</v>
      </c>
      <c r="C1000" s="278" t="s">
        <v>1929</v>
      </c>
      <c r="D1000" s="192">
        <v>0</v>
      </c>
      <c r="E1000" s="192">
        <v>0</v>
      </c>
      <c r="F1000" s="71" t="str">
        <f t="shared" si="18"/>
        <v>-</v>
      </c>
    </row>
    <row r="1001" spans="1:6" ht="12.75" customHeight="1" x14ac:dyDescent="0.2">
      <c r="A1001" s="70">
        <v>54741</v>
      </c>
      <c r="B1001" s="65" t="s">
        <v>1930</v>
      </c>
      <c r="C1001" s="278" t="s">
        <v>1931</v>
      </c>
      <c r="D1001" s="192">
        <v>0</v>
      </c>
      <c r="E1001" s="192">
        <v>0</v>
      </c>
      <c r="F1001" s="71" t="str">
        <f t="shared" si="18"/>
        <v>-</v>
      </c>
    </row>
    <row r="1002" spans="1:6" ht="12.75" customHeight="1" x14ac:dyDescent="0.2">
      <c r="A1002" s="70">
        <v>54742</v>
      </c>
      <c r="B1002" s="65" t="s">
        <v>1932</v>
      </c>
      <c r="C1002" s="278" t="s">
        <v>1933</v>
      </c>
      <c r="D1002" s="192">
        <v>0</v>
      </c>
      <c r="E1002" s="192">
        <v>0</v>
      </c>
      <c r="F1002" s="71" t="str">
        <f t="shared" si="18"/>
        <v>-</v>
      </c>
    </row>
    <row r="1003" spans="1:6" ht="24" x14ac:dyDescent="0.2">
      <c r="A1003" s="70">
        <v>54751</v>
      </c>
      <c r="B1003" s="65" t="s">
        <v>1934</v>
      </c>
      <c r="C1003" s="278" t="s">
        <v>1935</v>
      </c>
      <c r="D1003" s="192">
        <v>0</v>
      </c>
      <c r="E1003" s="192">
        <v>0</v>
      </c>
      <c r="F1003" s="71" t="str">
        <f t="shared" si="18"/>
        <v>-</v>
      </c>
    </row>
    <row r="1004" spans="1:6" ht="24" x14ac:dyDescent="0.2">
      <c r="A1004" s="70">
        <v>54752</v>
      </c>
      <c r="B1004" s="65" t="s">
        <v>1936</v>
      </c>
      <c r="C1004" s="278" t="s">
        <v>1937</v>
      </c>
      <c r="D1004" s="192">
        <v>0</v>
      </c>
      <c r="E1004" s="192">
        <v>0</v>
      </c>
      <c r="F1004" s="71" t="str">
        <f t="shared" si="18"/>
        <v>-</v>
      </c>
    </row>
    <row r="1005" spans="1:6" ht="24" x14ac:dyDescent="0.2">
      <c r="A1005" s="70">
        <v>54761</v>
      </c>
      <c r="B1005" s="65" t="s">
        <v>1938</v>
      </c>
      <c r="C1005" s="278" t="s">
        <v>1939</v>
      </c>
      <c r="D1005" s="192">
        <v>0</v>
      </c>
      <c r="E1005" s="192">
        <v>0</v>
      </c>
      <c r="F1005" s="71" t="str">
        <f t="shared" si="18"/>
        <v>-</v>
      </c>
    </row>
    <row r="1006" spans="1:6" ht="24" x14ac:dyDescent="0.2">
      <c r="A1006" s="70">
        <v>54762</v>
      </c>
      <c r="B1006" s="65" t="s">
        <v>1940</v>
      </c>
      <c r="C1006" s="278" t="s">
        <v>1941</v>
      </c>
      <c r="D1006" s="192">
        <v>0</v>
      </c>
      <c r="E1006" s="192">
        <v>0</v>
      </c>
      <c r="F1006" s="71" t="str">
        <f t="shared" si="18"/>
        <v>-</v>
      </c>
    </row>
    <row r="1007" spans="1:6" ht="24" x14ac:dyDescent="0.2">
      <c r="A1007" s="70">
        <v>54771</v>
      </c>
      <c r="B1007" s="65" t="s">
        <v>1942</v>
      </c>
      <c r="C1007" s="278" t="s">
        <v>1943</v>
      </c>
      <c r="D1007" s="192">
        <v>0</v>
      </c>
      <c r="E1007" s="192">
        <v>0</v>
      </c>
      <c r="F1007" s="71" t="str">
        <f t="shared" si="18"/>
        <v>-</v>
      </c>
    </row>
    <row r="1008" spans="1:6" ht="24" x14ac:dyDescent="0.2">
      <c r="A1008" s="70">
        <v>54772</v>
      </c>
      <c r="B1008" s="65" t="s">
        <v>1944</v>
      </c>
      <c r="C1008" s="278" t="s">
        <v>1945</v>
      </c>
      <c r="D1008" s="192">
        <v>0</v>
      </c>
      <c r="E1008" s="192">
        <v>0</v>
      </c>
      <c r="F1008" s="71" t="str">
        <f t="shared" si="18"/>
        <v>-</v>
      </c>
    </row>
    <row r="1009" spans="1:6" ht="24" x14ac:dyDescent="0.2">
      <c r="A1009" s="73">
        <v>55312</v>
      </c>
      <c r="B1009" s="65" t="s">
        <v>1946</v>
      </c>
      <c r="C1009" s="279" t="s">
        <v>1947</v>
      </c>
      <c r="D1009" s="193">
        <v>0</v>
      </c>
      <c r="E1009" s="193">
        <v>0</v>
      </c>
      <c r="F1009" s="75" t="str">
        <f t="shared" si="18"/>
        <v>-</v>
      </c>
    </row>
    <row r="1010" spans="1:6" ht="20.100000000000001" customHeight="1" x14ac:dyDescent="0.2">
      <c r="A1010" s="377" t="s">
        <v>1948</v>
      </c>
      <c r="B1010" s="378"/>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9">IF(D1012&lt;&gt;0,IF(E1012/D1012&gt;=100,"&gt;&gt;100",E1012/D1012*100),"-")</f>
        <v>-</v>
      </c>
    </row>
    <row r="1013" spans="1:6" ht="24" x14ac:dyDescent="0.2">
      <c r="A1013" s="70" t="s">
        <v>1955</v>
      </c>
      <c r="B1013" s="65" t="s">
        <v>1956</v>
      </c>
      <c r="C1013" s="278" t="s">
        <v>1955</v>
      </c>
      <c r="D1013" s="283">
        <v>0</v>
      </c>
      <c r="E1013" s="283">
        <v>0</v>
      </c>
      <c r="F1013" s="71" t="str">
        <f t="shared" si="19"/>
        <v>-</v>
      </c>
    </row>
    <row r="1014" spans="1:6" ht="24" x14ac:dyDescent="0.2">
      <c r="A1014" s="70" t="s">
        <v>1957</v>
      </c>
      <c r="B1014" s="65" t="s">
        <v>1958</v>
      </c>
      <c r="C1014" s="278" t="s">
        <v>1957</v>
      </c>
      <c r="D1014" s="283">
        <v>0</v>
      </c>
      <c r="E1014" s="283">
        <v>0</v>
      </c>
      <c r="F1014" s="71" t="str">
        <f t="shared" si="19"/>
        <v>-</v>
      </c>
    </row>
    <row r="1015" spans="1:6" ht="24" x14ac:dyDescent="0.2">
      <c r="A1015" s="70">
        <v>26454</v>
      </c>
      <c r="B1015" s="65" t="s">
        <v>1959</v>
      </c>
      <c r="C1015" s="278" t="s">
        <v>1960</v>
      </c>
      <c r="D1015" s="283">
        <v>0</v>
      </c>
      <c r="E1015" s="283">
        <v>0</v>
      </c>
      <c r="F1015" s="71" t="str">
        <f t="shared" si="19"/>
        <v>-</v>
      </c>
    </row>
    <row r="1016" spans="1:6" ht="12.75" customHeight="1" x14ac:dyDescent="0.2">
      <c r="A1016" s="70" t="s">
        <v>1961</v>
      </c>
      <c r="B1016" s="65" t="s">
        <v>1962</v>
      </c>
      <c r="C1016" s="278" t="s">
        <v>1961</v>
      </c>
      <c r="D1016" s="283">
        <v>0</v>
      </c>
      <c r="E1016" s="283">
        <v>0</v>
      </c>
      <c r="F1016" s="71" t="str">
        <f t="shared" si="19"/>
        <v>-</v>
      </c>
    </row>
    <row r="1017" spans="1:6" ht="36" x14ac:dyDescent="0.2">
      <c r="A1017" s="70" t="s">
        <v>1963</v>
      </c>
      <c r="B1017" s="65" t="s">
        <v>1964</v>
      </c>
      <c r="C1017" s="278" t="s">
        <v>1965</v>
      </c>
      <c r="D1017" s="283">
        <v>0</v>
      </c>
      <c r="E1017" s="283">
        <v>0</v>
      </c>
      <c r="F1017" s="71" t="str">
        <f t="shared" si="19"/>
        <v>-</v>
      </c>
    </row>
    <row r="1018" spans="1:6" ht="12.75" customHeight="1" x14ac:dyDescent="0.2">
      <c r="A1018" s="70" t="s">
        <v>1966</v>
      </c>
      <c r="B1018" s="65" t="s">
        <v>1967</v>
      </c>
      <c r="C1018" s="278" t="s">
        <v>1966</v>
      </c>
      <c r="D1018" s="283">
        <v>0</v>
      </c>
      <c r="E1018" s="283">
        <v>0</v>
      </c>
      <c r="F1018" s="71" t="str">
        <f t="shared" si="19"/>
        <v>-</v>
      </c>
    </row>
    <row r="1019" spans="1:6" ht="24" x14ac:dyDescent="0.2">
      <c r="A1019" s="73">
        <v>26534</v>
      </c>
      <c r="B1019" s="74" t="s">
        <v>1968</v>
      </c>
      <c r="C1019" s="279" t="s">
        <v>1969</v>
      </c>
      <c r="D1019" s="284">
        <v>0</v>
      </c>
      <c r="E1019" s="284">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75"/>
      <c r="E1021" s="376"/>
      <c r="F1021" s="51"/>
    </row>
    <row r="1022" spans="1:6" ht="15" customHeight="1" x14ac:dyDescent="0.2">
      <c r="A1022" s="140"/>
      <c r="B1022" s="163"/>
      <c r="C1022" s="173"/>
      <c r="D1022" s="375"/>
      <c r="E1022" s="376"/>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24" width="14.42578125" style="67" customWidth="1"/>
    <col min="25"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3" t="s">
        <v>1980</v>
      </c>
      <c r="B2" s="384"/>
      <c r="C2" s="384"/>
      <c r="D2" s="384"/>
      <c r="E2" s="384"/>
      <c r="F2" s="384"/>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6" t="s">
        <v>2134</v>
      </c>
      <c r="B5" s="387"/>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D7+D69</f>
        <v>0</v>
      </c>
      <c r="E6" s="180">
        <f>E7+E69</f>
        <v>0</v>
      </c>
      <c r="F6" s="181" t="str">
        <f t="shared" ref="F6:F37" si="0">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D8+D12+D51+D52+D56+D63</f>
        <v>0</v>
      </c>
      <c r="E7" s="79">
        <f>E8+E12+E51+E52+E56+E63</f>
        <v>0</v>
      </c>
      <c r="F7" s="71" t="str">
        <f t="shared" si="0"/>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0"/>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0"/>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0"/>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0"/>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D13+D19+D29+D35+D41+D45</f>
        <v>0</v>
      </c>
      <c r="E12" s="79">
        <f>E13+E19+E29+E35+E41+E45</f>
        <v>0</v>
      </c>
      <c r="F12" s="71" t="str">
        <f t="shared" si="0"/>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SUM(D14:D17)-D18</f>
        <v>0</v>
      </c>
      <c r="E13" s="79">
        <f>SUM(E14:E17)-E18</f>
        <v>0</v>
      </c>
      <c r="F13" s="71" t="str">
        <f t="shared" si="0"/>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0"/>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0"/>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0"/>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0"/>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0"/>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SUM(D20:D27)-D28</f>
        <v>0</v>
      </c>
      <c r="E19" s="79">
        <f>SUM(E20:E27)-E28</f>
        <v>0</v>
      </c>
      <c r="F19" s="71" t="str">
        <f t="shared" si="0"/>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0"/>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0"/>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0"/>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0"/>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0"/>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0"/>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0"/>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0"/>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0"/>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SUM(D30:D33)-D34</f>
        <v>0</v>
      </c>
      <c r="E29" s="79">
        <f>SUM(E30:E33)-E34</f>
        <v>0</v>
      </c>
      <c r="F29" s="71" t="str">
        <f t="shared" si="0"/>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0"/>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0"/>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0"/>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0"/>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0"/>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SUM(D36:D39)-D40</f>
        <v>0</v>
      </c>
      <c r="E35" s="79">
        <f>SUM(E36:E39)-E40</f>
        <v>0</v>
      </c>
      <c r="F35" s="71" t="str">
        <f t="shared" si="0"/>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0"/>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0"/>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ref="F38:F69" si="1">IF(D38&gt;0,IF(E38/D38&gt;=100,"&gt;&gt;100",E38/D38*100),"-")</f>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SUM(D42:D43)-D44</f>
        <v>0</v>
      </c>
      <c r="E41" s="79">
        <f>SUM(E42:E43)-E44</f>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SUM(D46:D49)-D50</f>
        <v>0</v>
      </c>
      <c r="E45" s="79">
        <f>SUM(E46:E49)-E50</f>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SUM(D53:D54)-D55</f>
        <v>0</v>
      </c>
      <c r="E52" s="79">
        <f>SUM(E53:E54)-E55</f>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SUM(D57:D62)</f>
        <v>0</v>
      </c>
      <c r="E56" s="79">
        <f>SUM(E57:E62)</f>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 t="shared" si="1"/>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+D71+D76+D80+D81</f>
        <v>0</v>
      </c>
      <c r="E70" s="79">
        <f>+E71+E76+E80+E81</f>
        <v>0</v>
      </c>
      <c r="F70" s="71" t="str">
        <f t="shared" ref="F70:F101" si="2">IF(D70&gt;0,IF(E70/D70&gt;=100,"&gt;&gt;100",E70/D70*100),"-")</f>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SUM(D72:D75)</f>
        <v>0</v>
      </c>
      <c r="E71" s="79">
        <f>SUM(E72:E75)</f>
        <v>0</v>
      </c>
      <c r="F71" s="71" t="str">
        <f t="shared" si="2"/>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2"/>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2"/>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2"/>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2"/>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2"/>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si="2"/>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2"/>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2"/>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2"/>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2"/>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2"/>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2"/>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2"/>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2"/>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2"/>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2"/>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D89+D107-D118</f>
        <v>0</v>
      </c>
      <c r="E88" s="79">
        <f>E89+E107-E118</f>
        <v>0</v>
      </c>
      <c r="F88" s="71" t="str">
        <f t="shared" si="2"/>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SUM(D90:D106)</f>
        <v>0</v>
      </c>
      <c r="E89" s="79">
        <f>SUM(E90:E106)</f>
        <v>0</v>
      </c>
      <c r="F89" s="71" t="str">
        <f t="shared" si="2"/>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2"/>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2"/>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2"/>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2"/>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2"/>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2"/>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2"/>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2"/>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2"/>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2"/>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2"/>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2"/>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ref="F102:F133" si="3">IF(D102&gt;0,IF(E102/D102&gt;=100,"&gt;&gt;100",E102/D102*100),"-")</f>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3"/>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3"/>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3"/>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3"/>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SUM(D108:D117)</f>
        <v>0</v>
      </c>
      <c r="E107" s="79">
        <f>SUM(E108:E117)</f>
        <v>0</v>
      </c>
      <c r="F107" s="71" t="str">
        <f t="shared" si="3"/>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3"/>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3"/>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3"/>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3"/>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3"/>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3"/>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3"/>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3"/>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3"/>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3"/>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3"/>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D120+D127-D134</f>
        <v>0</v>
      </c>
      <c r="E119" s="79">
        <f>E120+E127-E134</f>
        <v>0</v>
      </c>
      <c r="F119" s="71" t="str">
        <f t="shared" si="3"/>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SUM(D121:D126)</f>
        <v>0</v>
      </c>
      <c r="E120" s="79">
        <f>SUM(E121:E126)</f>
        <v>0</v>
      </c>
      <c r="F120" s="71" t="str">
        <f t="shared" si="3"/>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3"/>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3"/>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3"/>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3"/>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3"/>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3"/>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SUM(D128:D133)</f>
        <v>0</v>
      </c>
      <c r="E127" s="79">
        <f>SUM(E128:E133)</f>
        <v>0</v>
      </c>
      <c r="F127" s="71" t="str">
        <f t="shared" si="3"/>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3"/>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3"/>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3"/>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3"/>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3"/>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3"/>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ref="F134:F165" si="4">IF(D134&gt;0,IF(E134/D134&gt;=100,"&gt;&gt;100",E134/D134*100),"-")</f>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D136+D143-D146</f>
        <v>0</v>
      </c>
      <c r="E135" s="79">
        <f>E136+E143-E146</f>
        <v>0</v>
      </c>
      <c r="F135" s="71" t="str">
        <f t="shared" si="4"/>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SUM(D137:D142)</f>
        <v>0</v>
      </c>
      <c r="E136" s="79">
        <f>SUM(E137:E142)</f>
        <v>0</v>
      </c>
      <c r="F136" s="71" t="str">
        <f t="shared" si="4"/>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4"/>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4"/>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4"/>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4"/>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4"/>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4"/>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SUM(D144:D145)</f>
        <v>0</v>
      </c>
      <c r="E143" s="79">
        <f>SUM(E144:E145)</f>
        <v>0</v>
      </c>
      <c r="F143" s="71" t="str">
        <f t="shared" si="4"/>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4"/>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4"/>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4"/>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SUM(D148:D150)+SUM(D159:D163)-D164</f>
        <v>0</v>
      </c>
      <c r="E147" s="79">
        <f>SUM(E148:E150)+SUM(E159:E163)-E164</f>
        <v>0</v>
      </c>
      <c r="F147" s="71" t="str">
        <f t="shared" si="4"/>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4"/>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4"/>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SUM(D151:D158)</f>
        <v>0</v>
      </c>
      <c r="E150" s="79">
        <f>SUM(E151:E158)</f>
        <v>0</v>
      </c>
      <c r="F150" s="71" t="str">
        <f t="shared" si="4"/>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4"/>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4"/>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4"/>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4"/>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4"/>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4"/>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4"/>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4"/>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4"/>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4"/>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4"/>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4"/>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4"/>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4"/>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SUM(D166:D169)-D170</f>
        <v>0</v>
      </c>
      <c r="E165" s="79">
        <f>SUM(E166:E169)-E170</f>
        <v>0</v>
      </c>
      <c r="F165" s="71" t="str">
        <f t="shared" si="4"/>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ref="F166:F173" si="5">IF(D166&gt;0,IF(E166/D166&gt;=100,"&gt;&gt;100",E166/D166*100),"-")</f>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5"/>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5"/>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5"/>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5"/>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5"/>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5"/>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5"/>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1" t="s">
        <v>2432</v>
      </c>
      <c r="B174" s="382"/>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ref="F175:F206" si="6">IF(D175&gt;0,IF(E175/D175&gt;=100,"&gt;&gt;100",E175/D175*100),"-")</f>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6"/>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6"/>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6"/>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6"/>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SUM(D181:D183)</f>
        <v>0</v>
      </c>
      <c r="E180" s="79">
        <f>SUM(E181:E183)</f>
        <v>0</v>
      </c>
      <c r="F180" s="71" t="str">
        <f t="shared" si="6"/>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6"/>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6"/>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6"/>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6"/>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 t="shared" si="6"/>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si="6"/>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6"/>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6"/>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6"/>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6"/>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6"/>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6"/>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6"/>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6"/>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6"/>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6"/>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6"/>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si="6"/>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6"/>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6"/>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6"/>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D203+D210-D217</f>
        <v>0</v>
      </c>
      <c r="E202" s="79">
        <f>E203+E210-E217</f>
        <v>0</v>
      </c>
      <c r="F202" s="71" t="str">
        <f t="shared" si="6"/>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SUM(D204:D209)</f>
        <v>0</v>
      </c>
      <c r="E203" s="79">
        <f>SUM(E204:E209)</f>
        <v>0</v>
      </c>
      <c r="F203" s="71" t="str">
        <f t="shared" si="6"/>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6"/>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6"/>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6"/>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ref="F207:F238" si="7">IF(D207&gt;0,IF(E207/D207&gt;=100,"&gt;&gt;100",E207/D207*100),"-")</f>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7"/>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7"/>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SUM(D211:D216)</f>
        <v>0</v>
      </c>
      <c r="E210" s="79">
        <f>SUM(E211:E216)</f>
        <v>0</v>
      </c>
      <c r="F210" s="71" t="str">
        <f t="shared" si="7"/>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7"/>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7"/>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7"/>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7"/>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7"/>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7"/>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7"/>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D219+D236</f>
        <v>0</v>
      </c>
      <c r="E218" s="79">
        <f>E219+E236</f>
        <v>0</v>
      </c>
      <c r="F218" s="71" t="str">
        <f t="shared" si="7"/>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SUM(D220:D235)</f>
        <v>0</v>
      </c>
      <c r="E219" s="79">
        <f>SUM(E220:E235)</f>
        <v>0</v>
      </c>
      <c r="F219" s="71" t="str">
        <f t="shared" si="7"/>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7"/>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7"/>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7"/>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7"/>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7"/>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7"/>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7"/>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7"/>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7"/>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7"/>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7"/>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7"/>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7"/>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7"/>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7"/>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7"/>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SUM(D237:D245)</f>
        <v>0</v>
      </c>
      <c r="E236" s="79">
        <f>SUM(E237:E245)</f>
        <v>0</v>
      </c>
      <c r="F236" s="71" t="str">
        <f t="shared" si="7"/>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7"/>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7"/>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ref="F239:F270" si="8">IF(D239&gt;0,IF(E239/D239&gt;=100,"&gt;&gt;100",E239/D239*100),"-")</f>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8"/>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8"/>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8"/>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8"/>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8"/>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8"/>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 t="shared" si="8"/>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SUM(D248:D249)</f>
        <v>0</v>
      </c>
      <c r="E247" s="79">
        <f>SUM(E248:E249)</f>
        <v>0</v>
      </c>
      <c r="F247" s="71" t="str">
        <f t="shared" si="8"/>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8"/>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8"/>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8"/>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8"/>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8"/>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8"/>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8"/>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8"/>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8"/>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8"/>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8"/>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8"/>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8"/>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8"/>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8"/>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8"/>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si="8"/>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8"/>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8"/>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8"/>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8"/>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8"/>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8"/>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ref="F271:F297" si="9">IF(D271&gt;0,IF(E271/D271&gt;=100,"&gt;&gt;100",E271/D271*100),"-")</f>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9"/>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9"/>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si="9"/>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9"/>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9"/>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9"/>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9"/>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9"/>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9"/>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9"/>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9"/>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9"/>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9"/>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9"/>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9"/>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9"/>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9"/>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9"/>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9"/>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9"/>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si="9"/>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+D296-D297</f>
        <v>0</v>
      </c>
      <c r="E295" s="79">
        <f>+E296-E297</f>
        <v>0</v>
      </c>
      <c r="F295" s="71" t="str">
        <f t="shared" si="9"/>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D297</f>
        <v>0</v>
      </c>
      <c r="E296" s="79">
        <f>E297</f>
        <v>0</v>
      </c>
      <c r="F296" s="71" t="str">
        <f t="shared" si="9"/>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9"/>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5" t="s">
        <v>1254</v>
      </c>
      <c r="B298" s="382"/>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30" si="10">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10"/>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10"/>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10"/>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10"/>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10"/>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10"/>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10"/>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10"/>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10"/>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10"/>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10"/>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10"/>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10"/>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10"/>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10"/>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10"/>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10"/>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10"/>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10"/>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10"/>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10"/>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10"/>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10"/>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10"/>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10"/>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10"/>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10"/>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10"/>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10"/>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10"/>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10"/>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ref="F331:F362" si="11">IF(D331&gt;0,IF(E331/D331&gt;=100,"&gt;&gt;100",E331/D331*100),"-")</f>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11"/>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11"/>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11"/>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11"/>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11"/>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11"/>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11"/>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11"/>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11"/>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11"/>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11"/>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11"/>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11"/>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11"/>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11"/>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11"/>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11"/>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11"/>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11"/>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11"/>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11"/>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11"/>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11"/>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11"/>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11"/>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ref="F363:F394" si="12">IF(D363&gt;0,IF(E363/D363&gt;=100,"&gt;&gt;100",E363/D363*100),"-")</f>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1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si="12"/>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12"/>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12"/>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12"/>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12"/>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12"/>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12"/>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12"/>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12"/>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12"/>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12"/>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12"/>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12"/>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12"/>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12"/>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 t="shared" si="12"/>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12"/>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12"/>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12"/>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12"/>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12"/>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12"/>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12"/>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12"/>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12"/>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12"/>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12"/>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12"/>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12"/>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12"/>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ref="F395:F396" si="13">IF(D395&gt;0,IF(E395/D395&gt;=100,"&gt;&gt;100",E395/D395*100),"-")</f>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1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8" t="s">
        <v>0</v>
      </c>
      <c r="B1" s="324"/>
      <c r="C1" s="268" t="s">
        <v>2</v>
      </c>
      <c r="D1" s="325"/>
      <c r="E1" s="268" t="s">
        <v>4</v>
      </c>
      <c r="F1" s="326"/>
    </row>
    <row r="2" spans="1:25" ht="50.1" customHeight="1" x14ac:dyDescent="0.2">
      <c r="A2" s="388" t="s">
        <v>2833</v>
      </c>
      <c r="B2" s="389"/>
      <c r="C2" s="389"/>
      <c r="D2" s="389"/>
      <c r="E2" s="389"/>
      <c r="F2" s="389"/>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0"/>
      <c r="E143" s="39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2" t="s">
        <v>3085</v>
      </c>
      <c r="B2" s="393"/>
      <c r="C2" s="393"/>
      <c r="D2" s="393"/>
      <c r="E2" s="393"/>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4"/>
      <c r="E51" s="393"/>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83"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5" t="s">
        <v>3155</v>
      </c>
      <c r="B2" s="393"/>
      <c r="C2" s="393"/>
      <c r="D2" s="393"/>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177242.87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3527466.09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23079.47</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1974398.95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762584.03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520252.97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691561.95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1529987.67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3219079.0599999996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15446.13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1941416.48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765086.26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554614.61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621715.61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1262216.45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485629.90000000037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485629.9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9929.7900000000009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207928.89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267771.21999999997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95" t="s">
        <v>3155</v>
      </c>
      <c r="B1" s="393"/>
      <c r="C1" s="393"/>
      <c r="D1" s="393"/>
      <c r="E1" s="51" t="s">
        <v>3302</v>
      </c>
      <c r="F1" s="51"/>
      <c r="G1" s="51"/>
      <c r="H1" s="51"/>
      <c r="I1" s="51"/>
      <c r="J1" s="51"/>
      <c r="K1" s="51"/>
      <c r="L1" s="51"/>
      <c r="M1" s="51"/>
      <c r="N1" s="51"/>
      <c r="O1" s="51"/>
      <c r="P1" s="51"/>
    </row>
    <row r="2" spans="1:17" ht="37.5" customHeight="1" x14ac:dyDescent="0.2">
      <c r="A2" s="395" t="s">
        <v>3303</v>
      </c>
      <c r="B2" s="393"/>
      <c r="C2" s="393"/>
      <c r="D2" s="393"/>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48103</v>
      </c>
      <c r="P3" s="51"/>
    </row>
    <row r="4" spans="1:17" ht="19.5" customHeight="1" x14ac:dyDescent="0.2">
      <c r="A4" s="399" t="s">
        <v>3314</v>
      </c>
      <c r="B4" s="400"/>
      <c r="C4" s="401"/>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2" t="s">
        <v>1987</v>
      </c>
      <c r="B14" s="397"/>
      <c r="C14" s="398"/>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 t="shared" si="2"/>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6" t="s">
        <v>3335</v>
      </c>
      <c r="B23" s="397"/>
      <c r="C23" s="398"/>
      <c r="D23" s="95"/>
      <c r="E23" s="51">
        <f>SUM(E24:E297)</f>
        <v>0</v>
      </c>
      <c r="F23" s="51">
        <f>SUM(F24:F297)</f>
        <v>3</v>
      </c>
      <c r="G23" s="51"/>
      <c r="H23" s="51"/>
      <c r="I23" s="51"/>
      <c r="J23" s="51"/>
      <c r="K23" s="51"/>
      <c r="L23" s="51"/>
      <c r="M23" s="51"/>
      <c r="N23" s="51"/>
      <c r="O23" s="51"/>
      <c r="P23" s="51"/>
    </row>
    <row r="24" spans="1:16" ht="22.5" x14ac:dyDescent="0.2">
      <c r="A24" s="105">
        <v>1</v>
      </c>
      <c r="B24" s="106" t="str">
        <f t="shared" ref="B24:B87" si="3">IF(E24=1,"Pogreška",IF(F24=1,"Provjera","O.K."))</f>
        <v>O.K.</v>
      </c>
      <c r="C24" s="136" t="s">
        <v>3336</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3337</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3338</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3339</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3340</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3341</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3342</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3343</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3344</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3345</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3346</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3347</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3348</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3349</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3350</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3351</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3352</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3353</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3354</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3355</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3356</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3357</v>
      </c>
      <c r="D45" s="258"/>
      <c r="E45" s="259">
        <f t="shared" si="4"/>
        <v>0</v>
      </c>
      <c r="F45" s="259">
        <f t="shared" si="5"/>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3"/>
        <v>O.K.</v>
      </c>
      <c r="C46" s="92" t="s">
        <v>3358</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3359</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3360</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3361</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3362</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3363</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3364</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3365</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3366</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3367</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3368</v>
      </c>
      <c r="D56" s="258"/>
      <c r="E56" s="259">
        <f t="shared" si="4"/>
        <v>0</v>
      </c>
      <c r="F56" s="259">
        <f t="shared" si="5"/>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 t="shared" si="3"/>
        <v>O.K.</v>
      </c>
      <c r="C57" s="92" t="s">
        <v>3369</v>
      </c>
      <c r="D57" s="258"/>
      <c r="E57" s="259">
        <f t="shared" si="4"/>
        <v>0</v>
      </c>
      <c r="F57" s="259">
        <f t="shared" si="5"/>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3"/>
        <v>O.K.</v>
      </c>
      <c r="C58" s="92" t="s">
        <v>3370</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3371</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3372</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3373</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3374</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3375</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3376</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3377</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3378</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3379</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3380</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3381</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3382</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3383</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3384</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3385</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3386</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3387</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3388</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3389</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3390</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3391</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3392</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3393</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3394</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3395</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3396</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3397</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3398</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3399</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3400</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3401</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3402</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3403</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3404</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3405</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3406</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3407</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3408</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3409</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3410</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3411</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3412</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3413</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3414</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3415</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3416</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3417</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3418</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3419</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3420</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3421</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3422</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3423</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3424</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3425</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3426</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3427</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3428</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3429</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3430</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3431</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3432</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3433</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3434</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3435</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3436</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3437</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3438</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3439</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3440</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3441</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3442</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3443</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3444</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3445</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3446</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3447</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3448</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3449</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3450</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3451</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3452</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3453</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3454</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3455</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3456</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3457</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3458</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3459</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3460</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3461</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3462</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3463</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3464</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3465</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3466</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3467</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3468</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3469</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3470</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3471</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3472</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3473</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3474</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3475</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3476</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3477</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3478</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3479</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3480</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3481</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3482</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3483</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3484</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3485</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3486</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3487</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3488</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si="9"/>
        <v>O.K.</v>
      </c>
      <c r="C177" s="91" t="s">
        <v>3489</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9"/>
        <v>O.K.</v>
      </c>
      <c r="C178" s="91" t="s">
        <v>3490</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3491</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3492</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3493</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3494</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3495</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3496</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3497</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3498</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3499</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3500</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3501</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3502</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3503</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3504</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9"/>
        <v>O.K.</v>
      </c>
      <c r="C193" s="91" t="s">
        <v>3505</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3506</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3507</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3508</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3509</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3510</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3511</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3512</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3513</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3514</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9"/>
        <v>O.K.</v>
      </c>
      <c r="C203" s="91" t="s">
        <v>3515</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3516</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3517</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3518</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3519</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3520</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3521</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3522</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3523</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3524</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3525</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3526</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3527</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3528</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2"/>
        <v>O.K.</v>
      </c>
      <c r="C217" s="91" t="s">
        <v>3529</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3530</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3531</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3532</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3533</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2"/>
        <v>O.K.</v>
      </c>
      <c r="C222" s="91" t="s">
        <v>3534</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3535</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3536</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2"/>
        <v>O.K.</v>
      </c>
      <c r="C225" s="91" t="s">
        <v>3537</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3538</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3539</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3540</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3541</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3542</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3543</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3544</v>
      </c>
      <c r="D232" s="258"/>
      <c r="E232" s="259">
        <f t="shared" si="13"/>
        <v>0</v>
      </c>
      <c r="F232" s="259">
        <f t="shared" si="14"/>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2"/>
        <v>O.K.</v>
      </c>
      <c r="C233" s="91" t="s">
        <v>3545</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3546</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3547</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3548</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O.K.</v>
      </c>
      <c r="C237" s="91" t="s">
        <v>3549</v>
      </c>
      <c r="D237" s="95"/>
      <c r="E237" s="51">
        <f t="shared" si="13"/>
        <v>0</v>
      </c>
      <c r="F237" s="51">
        <f t="shared" si="14"/>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2"/>
        <v>O.K.</v>
      </c>
      <c r="C238" s="91" t="s">
        <v>3550</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Provjera</v>
      </c>
      <c r="C239" s="91" t="s">
        <v>3551</v>
      </c>
      <c r="D239" s="95"/>
      <c r="E239" s="51">
        <f t="shared" si="13"/>
        <v>0</v>
      </c>
      <c r="F239" s="51">
        <f t="shared" si="14"/>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2"/>
        <v>Provjera</v>
      </c>
      <c r="C240" s="91" t="s">
        <v>3552</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3553</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O.K.</v>
      </c>
      <c r="C242" s="91" t="s">
        <v>3554</v>
      </c>
      <c r="D242" s="95"/>
      <c r="E242" s="51">
        <f t="shared" si="13"/>
        <v>0</v>
      </c>
      <c r="F242" s="51">
        <f t="shared" si="14"/>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2"/>
        <v>Provjera</v>
      </c>
      <c r="C243" s="91" t="s">
        <v>3555</v>
      </c>
      <c r="D243" s="95"/>
      <c r="E243" s="51">
        <f t="shared" si="13"/>
        <v>0</v>
      </c>
      <c r="F243" s="51">
        <f t="shared" si="14"/>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2"/>
        <v>O.K.</v>
      </c>
      <c r="C244" s="91" t="s">
        <v>3556</v>
      </c>
      <c r="D244" s="95"/>
      <c r="E244" s="51">
        <f t="shared" si="13"/>
        <v>0</v>
      </c>
      <c r="F244" s="51">
        <f t="shared" si="14"/>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2"/>
        <v>O.K.</v>
      </c>
      <c r="C245" s="91" t="s">
        <v>3557</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3558</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3559</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3560</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3561</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3562</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3563</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3564</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3565</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3566</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3567</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3568</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3569</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3570</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3571</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3572</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3573</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3574</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3575</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3576</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3577</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3578</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3579</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3580</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3581</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3582</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3583</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3584</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3585</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3586</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3587</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3588</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3589</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3590</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3591</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3592</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3593</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3594</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3595</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3596</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3597</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3598</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3599</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3600</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3601</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3602</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3603</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3604</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3605</v>
      </c>
      <c r="D293" s="95"/>
      <c r="E293" s="51">
        <f t="shared" si="16"/>
        <v>0</v>
      </c>
      <c r="F293" s="51">
        <f t="shared" si="17"/>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5"/>
        <v>O.K.</v>
      </c>
      <c r="C294" s="91" t="s">
        <v>3606</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3607</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3608</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3609</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96" t="s">
        <v>1980</v>
      </c>
      <c r="B298" s="397"/>
      <c r="C298" s="398"/>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3610</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3611</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3612</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3613</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3614</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3615</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3616</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3617</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3618</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3619</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3620</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3621</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3622</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3623</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3624</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3625</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3626</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3627</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3628</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3629</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3630</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3631</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3632</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3633</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3634</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3635</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3636</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3637</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3638</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3639</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3640</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3641</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3642</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3643</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3644</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3645</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3646</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3647</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3648</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3649</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3650</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9" t="s">
        <v>3651</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6" t="s">
        <v>1983</v>
      </c>
      <c r="B341" s="397"/>
      <c r="C341" s="398"/>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3609</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3652</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96" t="s">
        <v>1982</v>
      </c>
      <c r="B344" s="397"/>
      <c r="C344" s="398"/>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6" t="s">
        <v>3653</v>
      </c>
      <c r="B346" s="397"/>
      <c r="C346" s="398"/>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Nina</cp:lastModifiedBy>
  <cp:lastPrinted>2026-07-14T04:59:57Z</cp:lastPrinted>
  <dcterms:created xsi:type="dcterms:W3CDTF">2026-07-13T06:17:52Z</dcterms:created>
  <dcterms:modified xsi:type="dcterms:W3CDTF">2026-07-14T05:00:04Z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