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a\Desktop\Izvršenje\2025\"/>
    </mc:Choice>
  </mc:AlternateContent>
  <bookViews>
    <workbookView xWindow="0" yWindow="0" windowWidth="28800" windowHeight="1140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0">SAŽETAK!$B$1:$L$27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5" l="1"/>
  <c r="H25" i="5"/>
  <c r="G24" i="5"/>
  <c r="G25" i="5"/>
  <c r="G15" i="5"/>
  <c r="H12" i="5"/>
  <c r="H13" i="5"/>
  <c r="H14" i="5"/>
  <c r="H15" i="5"/>
  <c r="G12" i="5"/>
  <c r="G13" i="5"/>
  <c r="G14" i="5"/>
  <c r="F16" i="5"/>
  <c r="F24" i="5"/>
  <c r="F14" i="5"/>
  <c r="F12" i="5"/>
  <c r="J11" i="3"/>
  <c r="K11" i="3"/>
  <c r="K12" i="3"/>
  <c r="J19" i="3"/>
  <c r="J13" i="3"/>
  <c r="J14" i="3"/>
  <c r="J15" i="3"/>
  <c r="J12" i="3"/>
  <c r="F11" i="3"/>
  <c r="I11" i="3"/>
  <c r="I12" i="3"/>
  <c r="F96" i="3"/>
  <c r="C24" i="5" l="1"/>
  <c r="F80" i="3"/>
  <c r="I17" i="3"/>
  <c r="I16" i="3" s="1"/>
  <c r="G26" i="1" l="1"/>
  <c r="J26" i="1" l="1"/>
  <c r="H26" i="1"/>
  <c r="I26" i="1"/>
  <c r="H94" i="7" l="1"/>
  <c r="H93" i="7" s="1"/>
  <c r="I13" i="7" l="1"/>
  <c r="F79" i="3" l="1"/>
  <c r="F22" i="3"/>
  <c r="F60" i="7" l="1"/>
  <c r="G60" i="7"/>
  <c r="H89" i="7"/>
  <c r="I89" i="7" s="1"/>
  <c r="H86" i="7"/>
  <c r="H80" i="7"/>
  <c r="I80" i="7" s="1"/>
  <c r="H78" i="7"/>
  <c r="I78" i="7" s="1"/>
  <c r="H76" i="7"/>
  <c r="I76" i="7" s="1"/>
  <c r="H74" i="7"/>
  <c r="H61" i="7"/>
  <c r="H57" i="7"/>
  <c r="H56" i="7" s="1"/>
  <c r="H54" i="7"/>
  <c r="I54" i="7" s="1"/>
  <c r="H30" i="7"/>
  <c r="I30" i="7" s="1"/>
  <c r="H52" i="7"/>
  <c r="I52" i="7" s="1"/>
  <c r="H25" i="7"/>
  <c r="G93" i="7"/>
  <c r="G85" i="7"/>
  <c r="G56" i="7"/>
  <c r="G24" i="7"/>
  <c r="F93" i="7"/>
  <c r="F85" i="7"/>
  <c r="F56" i="7"/>
  <c r="F24" i="7"/>
  <c r="H85" i="7" l="1"/>
  <c r="I85" i="7" s="1"/>
  <c r="I86" i="7"/>
  <c r="I56" i="7"/>
  <c r="I57" i="7"/>
  <c r="H60" i="7"/>
  <c r="I60" i="7" s="1"/>
  <c r="I61" i="7"/>
  <c r="H24" i="7"/>
  <c r="I25" i="7"/>
  <c r="F23" i="7"/>
  <c r="F22" i="7" s="1"/>
  <c r="G23" i="7"/>
  <c r="G22" i="7" s="1"/>
  <c r="J35" i="3"/>
  <c r="J36" i="3"/>
  <c r="J38" i="3"/>
  <c r="J40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6" i="3"/>
  <c r="J67" i="3"/>
  <c r="J68" i="3"/>
  <c r="J69" i="3"/>
  <c r="J70" i="3"/>
  <c r="J72" i="3"/>
  <c r="J75" i="3"/>
  <c r="J78" i="3"/>
  <c r="J93" i="3"/>
  <c r="J95" i="3"/>
  <c r="I96" i="3"/>
  <c r="I90" i="3"/>
  <c r="I88" i="3"/>
  <c r="I80" i="3"/>
  <c r="I79" i="3" s="1"/>
  <c r="K79" i="3" s="1"/>
  <c r="I77" i="3"/>
  <c r="I76" i="3" s="1"/>
  <c r="I74" i="3"/>
  <c r="I73" i="3" s="1"/>
  <c r="I65" i="3"/>
  <c r="I63" i="3"/>
  <c r="I53" i="3"/>
  <c r="I46" i="3"/>
  <c r="I42" i="3"/>
  <c r="I39" i="3"/>
  <c r="I37" i="3"/>
  <c r="I34" i="3"/>
  <c r="H32" i="3"/>
  <c r="H83" i="3"/>
  <c r="G83" i="3"/>
  <c r="G32" i="3"/>
  <c r="F90" i="3"/>
  <c r="F85" i="3"/>
  <c r="F77" i="3"/>
  <c r="F76" i="3" s="1"/>
  <c r="F74" i="3"/>
  <c r="F73" i="3" s="1"/>
  <c r="F65" i="3"/>
  <c r="F63" i="3"/>
  <c r="F53" i="3"/>
  <c r="F46" i="3"/>
  <c r="F42" i="3"/>
  <c r="F39" i="3"/>
  <c r="F37" i="3"/>
  <c r="F34" i="3"/>
  <c r="H8" i="5"/>
  <c r="H9" i="5"/>
  <c r="H11" i="5"/>
  <c r="H18" i="5"/>
  <c r="H19" i="5"/>
  <c r="H21" i="5"/>
  <c r="H23" i="5"/>
  <c r="G8" i="5"/>
  <c r="G9" i="5"/>
  <c r="G11" i="5"/>
  <c r="G18" i="5"/>
  <c r="G19" i="5"/>
  <c r="G21" i="5"/>
  <c r="G23" i="5"/>
  <c r="F22" i="5"/>
  <c r="F20" i="5"/>
  <c r="F17" i="5"/>
  <c r="F10" i="5"/>
  <c r="F7" i="5"/>
  <c r="E24" i="5"/>
  <c r="E22" i="5"/>
  <c r="E20" i="5"/>
  <c r="E17" i="5"/>
  <c r="E14" i="5"/>
  <c r="E12" i="5"/>
  <c r="E10" i="5"/>
  <c r="E7" i="5"/>
  <c r="D24" i="5"/>
  <c r="D22" i="5"/>
  <c r="D20" i="5"/>
  <c r="D17" i="5"/>
  <c r="D14" i="5"/>
  <c r="D12" i="5"/>
  <c r="D10" i="5"/>
  <c r="D7" i="5"/>
  <c r="C22" i="5"/>
  <c r="C20" i="5"/>
  <c r="C17" i="5"/>
  <c r="C14" i="5"/>
  <c r="C12" i="5"/>
  <c r="C10" i="5"/>
  <c r="C7" i="5"/>
  <c r="G20" i="5" l="1"/>
  <c r="C16" i="5"/>
  <c r="E16" i="5"/>
  <c r="F41" i="3"/>
  <c r="J63" i="3"/>
  <c r="H23" i="7"/>
  <c r="H22" i="7" s="1"/>
  <c r="H21" i="7" s="1"/>
  <c r="H20" i="7" s="1"/>
  <c r="G21" i="7"/>
  <c r="I24" i="7"/>
  <c r="G17" i="5"/>
  <c r="G22" i="5"/>
  <c r="H22" i="5"/>
  <c r="H20" i="5"/>
  <c r="H17" i="5"/>
  <c r="F6" i="5"/>
  <c r="H7" i="5"/>
  <c r="G7" i="5"/>
  <c r="H10" i="5"/>
  <c r="D16" i="5"/>
  <c r="J42" i="3"/>
  <c r="J37" i="3"/>
  <c r="I33" i="3"/>
  <c r="K33" i="3" s="1"/>
  <c r="J34" i="3"/>
  <c r="J90" i="3"/>
  <c r="I87" i="3"/>
  <c r="K87" i="3" s="1"/>
  <c r="J74" i="3"/>
  <c r="H31" i="3"/>
  <c r="G31" i="3"/>
  <c r="J65" i="3"/>
  <c r="F84" i="3"/>
  <c r="J77" i="3"/>
  <c r="J76" i="3"/>
  <c r="J53" i="3"/>
  <c r="J46" i="3"/>
  <c r="J39" i="3"/>
  <c r="F33" i="3"/>
  <c r="C6" i="5"/>
  <c r="G10" i="5"/>
  <c r="K73" i="3"/>
  <c r="J73" i="3"/>
  <c r="I41" i="3"/>
  <c r="K76" i="3"/>
  <c r="F87" i="3"/>
  <c r="E6" i="5"/>
  <c r="D6" i="5"/>
  <c r="I9" i="7"/>
  <c r="I10" i="7"/>
  <c r="I11" i="7"/>
  <c r="I12" i="7"/>
  <c r="H8" i="7"/>
  <c r="G8" i="7"/>
  <c r="F8" i="7"/>
  <c r="H8" i="8"/>
  <c r="G8" i="8"/>
  <c r="F7" i="8"/>
  <c r="F6" i="8" s="1"/>
  <c r="E7" i="8"/>
  <c r="H7" i="8" s="1"/>
  <c r="D7" i="8"/>
  <c r="D6" i="8" s="1"/>
  <c r="C7" i="8"/>
  <c r="C6" i="8" s="1"/>
  <c r="J18" i="3"/>
  <c r="J23" i="3"/>
  <c r="I22" i="3"/>
  <c r="I21" i="3" s="1"/>
  <c r="I13" i="3"/>
  <c r="F26" i="3"/>
  <c r="F25" i="3" s="1"/>
  <c r="F19" i="3"/>
  <c r="F17" i="3"/>
  <c r="F13" i="3"/>
  <c r="F12" i="3" s="1"/>
  <c r="H11" i="3"/>
  <c r="G11" i="3"/>
  <c r="F21" i="3"/>
  <c r="L14" i="1"/>
  <c r="L13" i="1"/>
  <c r="L10" i="1"/>
  <c r="L12" i="1" s="1"/>
  <c r="K14" i="1"/>
  <c r="K13" i="1"/>
  <c r="K10" i="1"/>
  <c r="K12" i="1" s="1"/>
  <c r="I15" i="1"/>
  <c r="J15" i="1"/>
  <c r="H15" i="1"/>
  <c r="H12" i="1"/>
  <c r="I12" i="1"/>
  <c r="J12" i="1"/>
  <c r="G15" i="1"/>
  <c r="K15" i="1" s="1"/>
  <c r="G12" i="1"/>
  <c r="F32" i="3" l="1"/>
  <c r="I22" i="7"/>
  <c r="I23" i="7"/>
  <c r="G20" i="7"/>
  <c r="I20" i="7" s="1"/>
  <c r="I21" i="7"/>
  <c r="G7" i="8"/>
  <c r="G6" i="8"/>
  <c r="E6" i="8"/>
  <c r="H6" i="8" s="1"/>
  <c r="I32" i="3"/>
  <c r="K32" i="3" s="1"/>
  <c r="J87" i="3"/>
  <c r="I83" i="3"/>
  <c r="K83" i="3" s="1"/>
  <c r="F83" i="3"/>
  <c r="J33" i="3"/>
  <c r="F16" i="3"/>
  <c r="J16" i="3" s="1"/>
  <c r="J21" i="3"/>
  <c r="J17" i="3"/>
  <c r="H16" i="1"/>
  <c r="L15" i="1"/>
  <c r="G16" i="1"/>
  <c r="G27" i="1" s="1"/>
  <c r="G16" i="5"/>
  <c r="H16" i="5"/>
  <c r="H6" i="5"/>
  <c r="G6" i="5"/>
  <c r="K16" i="3"/>
  <c r="J22" i="3"/>
  <c r="K21" i="3"/>
  <c r="J41" i="3"/>
  <c r="K41" i="3"/>
  <c r="K22" i="3"/>
  <c r="I8" i="7"/>
  <c r="J16" i="1"/>
  <c r="I16" i="1"/>
  <c r="J27" i="1" l="1"/>
  <c r="K16" i="1"/>
  <c r="J83" i="3"/>
  <c r="I31" i="3"/>
  <c r="K31" i="3" s="1"/>
  <c r="F31" i="3"/>
  <c r="J32" i="3"/>
  <c r="J31" i="3" l="1"/>
  <c r="F21" i="7"/>
  <c r="F20" i="7" s="1"/>
</calcChain>
</file>

<file path=xl/sharedStrings.xml><?xml version="1.0" encoding="utf-8"?>
<sst xmlns="http://schemas.openxmlformats.org/spreadsheetml/2006/main" count="343" uniqueCount="169">
  <si>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</si>
  <si>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</si>
  <si>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</si>
  <si>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</si>
  <si>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</si>
  <si>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</si>
  <si>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</si>
  <si>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</si>
  <si>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</si>
  <si>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</si>
  <si>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</si>
  <si>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</si>
  <si>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</si>
  <si>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</si>
  <si>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</si>
  <si>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</si>
  <si>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</si>
  <si>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</si>
  <si>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</si>
  <si>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</si>
  <si>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</si>
  <si>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</si>
  <si>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</si>
  <si>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</si>
  <si>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</si>
  <si>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</si>
  <si>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</si>
  <si>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</si>
  <si>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</si>
  <si>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</si>
  <si>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</si>
  <si>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</si>
  <si>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</si>
  <si>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</si>
  <si>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</si>
  <si>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</si>
  <si>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</si>
  <si>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</si>
  <si>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</si>
  <si>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</si>
  <si>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</si>
  <si>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</si>
  <si>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</si>
  <si>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</si>
  <si>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</si>
  <si>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</si>
  <si>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</si>
  <si>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</si>
  <si>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</si>
  <si>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</si>
  <si>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</si>
  <si>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</si>
  <si>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</si>
  <si>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</si>
  <si>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</si>
  <si>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</si>
  <si>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</si>
  <si>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</si>
  <si>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</si>
  <si>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</si>
  <si>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</si>
  <si>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</si>
  <si>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</si>
  <si>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</si>
  <si>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</si>
  <si>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</si>
  <si>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</si>
  <si>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</si>
  <si>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IZVRŠENJE FINANCIJSKOG PLANA PRORAČUNSKOG KORISNIKA DRŽAVNOG PRORAČUNA
ZA N. GODINU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</si>
  <si>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</si>
  <si>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</si>
  <si>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</si>
  <si>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</si>
  <si>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</si>
  <si>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</si>
  <si>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</si>
  <si>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</si>
  <si>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iz proračuna</t>
  </si>
  <si>
    <t>Prihodi iz nadležnog proračuna za financiranje rashoda</t>
  </si>
  <si>
    <t>Plaće za prekovremeni rad</t>
  </si>
  <si>
    <t>Ostali rashodi za zaposlene</t>
  </si>
  <si>
    <t>Doprinosi na plaće</t>
  </si>
  <si>
    <t>Doprinosi za obvezno zdravstveno osiguranje</t>
  </si>
  <si>
    <t>Naknade za prijevoz,za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</si>
  <si>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</si>
  <si>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</si>
  <si>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</si>
  <si>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</si>
  <si>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</si>
  <si>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</si>
  <si>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</si>
  <si>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Službena,radna i zaštitna odjeća i obuća</t>
  </si>
  <si>
    <t>Rashodi za usluge</t>
  </si>
  <si>
    <t>Usluge telefona,pošte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</si>
  <si>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</si>
  <si>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</si>
  <si>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</si>
  <si>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</si>
  <si>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</si>
  <si>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</si>
  <si>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</si>
  <si>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</si>
  <si>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</si>
  <si>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</si>
  <si>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</si>
  <si>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</si>
  <si>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</si>
  <si>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</si>
  <si>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</si>
  <si>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</si>
  <si>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</si>
  <si>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Zatezne kamate</t>
  </si>
  <si>
    <t>Naknade građanima i kućanstvima na temelju osiguranja i druge naknade</t>
  </si>
  <si>
    <t>Naknade za rad predstavničkih i izvršnih tijela i upravnih vijeća</t>
  </si>
  <si>
    <t>Ostale naknade građanima i kućanstvima iz proračuna</t>
  </si>
  <si>
    <t>Naknade građanima i kućanstvima u novcu</t>
  </si>
  <si>
    <t xml:space="preserve">Ostali rashodi </t>
  </si>
  <si>
    <t>Kazne,penali i naknade štete</t>
  </si>
  <si>
    <t>Ostale kazne</t>
  </si>
  <si>
    <t>Nematerijalna imovina</t>
  </si>
  <si>
    <t>Ostala prava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</si>
  <si>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</si>
  <si>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</si>
  <si>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</si>
  <si>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</si>
  <si>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</si>
  <si>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</si>
  <si>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</si>
  <si>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 xml:space="preserve">Instrumenti,uređaji i strojevi </t>
  </si>
  <si>
    <t>Uređaji,strojevi i oprema za ostale namjene</t>
  </si>
  <si>
    <t>Prijevozna sredstva</t>
  </si>
  <si>
    <t>Prijevozna sredstva u  cestovnom prometu</t>
  </si>
  <si>
    <t>Pomoći iz inozemstva(darovnice) i od subjekata unutar općeg proračuna</t>
  </si>
  <si>
    <t>Prijenosi između proračunskih korisnika istog proračuna</t>
  </si>
  <si>
    <t>Tekući prijenosi između proračunskih korisnika istog proračuna</t>
  </si>
  <si>
    <t>Tekući prijenosi između proračunskih korisnika istog proračuna temeljm prijenosa EU sredstava</t>
  </si>
  <si>
    <t>Prihodi od prodaje proizvoda i robe te pruženih usluga i prihodi od donacija te povrati po protestiranim jamstvima</t>
  </si>
  <si>
    <t>Prihodi od pruženih usluga</t>
  </si>
  <si>
    <t>Donacije od pravnih i fizičkih osoba izvan općeg proračuna</t>
  </si>
  <si>
    <t>Tekuće donacije</t>
  </si>
  <si>
    <t>Kazne,upravne mjere i ostali prihodi</t>
  </si>
  <si>
    <t>Ostali prihodi</t>
  </si>
  <si>
    <t>042 Poljoprivreda,šumarstvo,ribarstvo i lov</t>
  </si>
  <si>
    <t>Državna ergela Đakovo i Lipik</t>
  </si>
  <si>
    <t>O6055</t>
  </si>
  <si>
    <t>Opći prihodi i primici</t>
  </si>
  <si>
    <t>Sredstva učešća za pomoći</t>
  </si>
  <si>
    <t>Vlastiti prihodi</t>
  </si>
  <si>
    <t>Ostale pomoći</t>
  </si>
  <si>
    <t>Donacije</t>
  </si>
  <si>
    <t>5 Pomoći</t>
  </si>
  <si>
    <t>52 Ostale pomoći</t>
  </si>
  <si>
    <t>6 Donacije</t>
  </si>
  <si>
    <t>61 Donacije</t>
  </si>
  <si>
    <t>POLJOPRIVREDA,ŠUMARSTVO,RIBARSTVO I LOVSTVO</t>
  </si>
  <si>
    <t>UPRAVLJANJE POLJOPRIVREDOM,RIBARSTVOM I RURALNIM RAZVOJEM</t>
  </si>
  <si>
    <t>A925001</t>
  </si>
  <si>
    <t>Administracija i upravljanje Državne ergele Đakovo i Lipik</t>
  </si>
  <si>
    <t>,</t>
  </si>
  <si>
    <t>IZVORNI PLAN ILI REBALANS 2025.</t>
  </si>
  <si>
    <t>TEKUĆI PLAN 2025.</t>
  </si>
  <si>
    <t>TEKUĆI PLAN 2025</t>
  </si>
  <si>
    <t xml:space="preserve"> IZVRŠENJE 
01.2025.-12.2025.</t>
  </si>
  <si>
    <t xml:space="preserve"> IZVRŠENJE 
01.2024.-12.2024.</t>
  </si>
  <si>
    <t>OSTVARENJE/IZVRŠENJE 
01.2024.-12.2024.</t>
  </si>
  <si>
    <t>OSTVARENJE/IZVRŠENJE 
01.2024-12.2024.</t>
  </si>
  <si>
    <t>OSTVARENJE/IZVRŠENJE 01.2025.-12.2025.</t>
  </si>
  <si>
    <t>OSTVARENJE/IZVRŠENJE 
01.2025.-12.2025.</t>
  </si>
  <si>
    <t>OSTVARENJE/IZVRŠENJE 
01.2025-12.2025.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</si>
</sst>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7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4" fillId="3" borderId="3" xfId="0" applyNumberFormat="1" applyFont="1" applyFill="1" applyBorder="1" applyAlignment="1">
      <alignment horizontal="right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5" fillId="3" borderId="3" xfId="0" quotePrefix="1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8" fillId="3" borderId="3" xfId="0" applyNumberFormat="1" applyFont="1" applyFill="1" applyBorder="1" applyAlignment="1" applyProtection="1">
      <alignment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5" fillId="2" borderId="3" xfId="0" applyNumberFormat="1" applyFont="1" applyFill="1" applyBorder="1" applyAlignment="1"/>
    <xf numFmtId="4" fontId="18" fillId="0" borderId="3" xfId="0" applyNumberFormat="1" applyFont="1" applyBorder="1"/>
    <xf numFmtId="4" fontId="19" fillId="0" borderId="3" xfId="0" applyNumberFormat="1" applyFont="1" applyBorder="1"/>
    <xf numFmtId="4" fontId="3" fillId="2" borderId="3" xfId="0" applyNumberFormat="1" applyFont="1" applyFill="1" applyBorder="1" applyAlignment="1"/>
    <xf numFmtId="4" fontId="5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4" fontId="20" fillId="0" borderId="3" xfId="0" applyNumberFormat="1" applyFont="1" applyBorder="1"/>
    <xf numFmtId="4" fontId="1" fillId="0" borderId="3" xfId="0" applyNumberFormat="1" applyFont="1" applyBorder="1"/>
    <xf numFmtId="0" fontId="18" fillId="0" borderId="3" xfId="0" applyFont="1" applyBorder="1"/>
    <xf numFmtId="4" fontId="18" fillId="0" borderId="7" xfId="0" applyNumberFormat="1" applyFont="1" applyBorder="1"/>
    <xf numFmtId="4" fontId="18" fillId="0" borderId="0" xfId="0" applyNumberFormat="1" applyFont="1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8" xfId="0" applyNumberFormat="1" applyFont="1" applyFill="1" applyBorder="1" applyAlignment="1" applyProtection="1">
      <alignment horizontal="left" vertical="center" wrapText="1"/>
    </xf>
    <xf numFmtId="0" fontId="6" fillId="2" borderId="8" xfId="0" quotePrefix="1" applyFont="1" applyFill="1" applyBorder="1" applyAlignment="1">
      <alignment horizontal="left" vertical="center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8" fillId="4" borderId="3" xfId="0" quotePrefix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vertical="center" wrapText="1"/>
    </xf>
    <xf numFmtId="0" fontId="8" fillId="0" borderId="4" xfId="0" quotePrefix="1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0" fillId="0" borderId="0" xfId="0" applyBorder="1"/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quotePrefix="1" applyFont="1" applyFill="1" applyBorder="1" applyAlignment="1">
      <alignment horizontal="left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2" xfId="0" quotePrefix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 applyProtection="1">
      <alignment vertical="center" wrapText="1"/>
    </xf>
    <xf numFmtId="4" fontId="5" fillId="4" borderId="4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 applyProtection="1">
      <alignment horizontal="right" wrapText="1"/>
    </xf>
    <xf numFmtId="4" fontId="5" fillId="4" borderId="3" xfId="0" applyNumberFormat="1" applyFont="1" applyFill="1" applyBorder="1" applyAlignment="1" applyProtection="1">
      <alignment horizontal="right" wrapText="1"/>
    </xf>
    <xf numFmtId="4" fontId="5" fillId="2" borderId="0" xfId="0" applyNumberFormat="1" applyFont="1" applyFill="1" applyBorder="1" applyAlignment="1">
      <alignment horizontal="right"/>
    </xf>
    <xf numFmtId="0" fontId="8" fillId="4" borderId="3" xfId="0" applyNumberFormat="1" applyFont="1" applyFill="1" applyBorder="1" applyAlignment="1" applyProtection="1">
      <alignment horizontal="center" vertical="center" wrapText="1"/>
    </xf>
    <xf numFmtId="4" fontId="8" fillId="4" borderId="3" xfId="0" applyNumberFormat="1" applyFont="1" applyFill="1" applyBorder="1" applyAlignment="1" applyProtection="1">
      <alignment vertical="center" wrapText="1"/>
    </xf>
    <xf numFmtId="4" fontId="1" fillId="4" borderId="3" xfId="0" applyNumberFormat="1" applyFont="1" applyFill="1" applyBorder="1"/>
    <xf numFmtId="4" fontId="8" fillId="4" borderId="3" xfId="0" applyNumberFormat="1" applyFont="1" applyFill="1" applyBorder="1" applyAlignment="1">
      <alignment horizontal="right"/>
    </xf>
    <xf numFmtId="4" fontId="21" fillId="4" borderId="3" xfId="0" applyNumberFormat="1" applyFont="1" applyFill="1" applyBorder="1"/>
    <xf numFmtId="2" fontId="5" fillId="2" borderId="3" xfId="0" applyNumberFormat="1" applyFont="1" applyFill="1" applyBorder="1" applyAlignment="1">
      <alignment horizontal="right"/>
    </xf>
    <xf numFmtId="0" fontId="7" fillId="2" borderId="6" xfId="0" applyNumberFormat="1" applyFont="1" applyFill="1" applyBorder="1" applyAlignment="1" applyProtection="1">
      <alignment horizontal="left" vertical="center" wrapText="1" indent="1"/>
    </xf>
    <xf numFmtId="4" fontId="3" fillId="2" borderId="6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 applyProtection="1">
      <alignment horizontal="right" wrapText="1"/>
    </xf>
    <xf numFmtId="4" fontId="20" fillId="0" borderId="6" xfId="0" applyNumberFormat="1" applyFont="1" applyBorder="1"/>
    <xf numFmtId="0" fontId="7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20" fillId="0" borderId="0" xfId="0" applyNumberFormat="1" applyFont="1" applyBorder="1"/>
    <xf numFmtId="0" fontId="6" fillId="2" borderId="0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/>
    </xf>
    <xf numFmtId="0" fontId="8" fillId="4" borderId="2" xfId="0" quotePrefix="1" applyFont="1" applyFill="1" applyBorder="1" applyAlignment="1">
      <alignment horizontal="left" vertical="center"/>
    </xf>
    <xf numFmtId="0" fontId="8" fillId="4" borderId="4" xfId="0" quotePrefix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zoomScaleNormal="100" workbookViewId="0">
      <selection activeCell="J19" sqref="J1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40" t="s">
        <v>68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26"/>
    </row>
    <row r="2" spans="2:13" ht="18" customHeight="1" x14ac:dyDescent="0.25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3"/>
    </row>
    <row r="3" spans="2:13" ht="15.75" customHeight="1" x14ac:dyDescent="0.25">
      <c r="B3" s="140" t="s">
        <v>13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25"/>
    </row>
    <row r="4" spans="2:13" ht="18" x14ac:dyDescent="0.2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4"/>
    </row>
    <row r="5" spans="2:13" ht="18" customHeight="1" x14ac:dyDescent="0.25">
      <c r="B5" s="140" t="s">
        <v>58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24"/>
    </row>
    <row r="6" spans="2:13" ht="18" customHeight="1" x14ac:dyDescent="0.2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24"/>
    </row>
    <row r="7" spans="2:13" ht="18" customHeight="1" x14ac:dyDescent="0.25">
      <c r="B7" s="164" t="s">
        <v>66</v>
      </c>
      <c r="C7" s="164"/>
      <c r="D7" s="164"/>
      <c r="E7" s="164"/>
      <c r="F7" s="164"/>
      <c r="G7" s="53"/>
      <c r="H7" s="49"/>
      <c r="I7" s="49"/>
      <c r="J7" s="49"/>
      <c r="K7" s="50"/>
      <c r="L7" s="50"/>
    </row>
    <row r="8" spans="2:13" ht="25.5" x14ac:dyDescent="0.25">
      <c r="B8" s="148" t="s">
        <v>8</v>
      </c>
      <c r="C8" s="148"/>
      <c r="D8" s="148"/>
      <c r="E8" s="148"/>
      <c r="F8" s="148"/>
      <c r="G8" s="27" t="s">
        <v>164</v>
      </c>
      <c r="H8" s="27" t="s">
        <v>159</v>
      </c>
      <c r="I8" s="27" t="s">
        <v>160</v>
      </c>
      <c r="J8" s="27" t="s">
        <v>166</v>
      </c>
      <c r="K8" s="27" t="s">
        <v>27</v>
      </c>
      <c r="L8" s="27" t="s">
        <v>56</v>
      </c>
    </row>
    <row r="9" spans="2:13" x14ac:dyDescent="0.25">
      <c r="B9" s="158">
        <v>1</v>
      </c>
      <c r="C9" s="158"/>
      <c r="D9" s="158"/>
      <c r="E9" s="158"/>
      <c r="F9" s="159"/>
      <c r="G9" s="32">
        <v>2</v>
      </c>
      <c r="H9" s="31">
        <v>3</v>
      </c>
      <c r="I9" s="31">
        <v>4</v>
      </c>
      <c r="J9" s="31">
        <v>5</v>
      </c>
      <c r="K9" s="31" t="s">
        <v>39</v>
      </c>
      <c r="L9" s="31" t="s">
        <v>40</v>
      </c>
    </row>
    <row r="10" spans="2:13" x14ac:dyDescent="0.25">
      <c r="B10" s="146" t="s">
        <v>29</v>
      </c>
      <c r="C10" s="147"/>
      <c r="D10" s="147"/>
      <c r="E10" s="147"/>
      <c r="F10" s="156"/>
      <c r="G10" s="54">
        <v>3481935.39</v>
      </c>
      <c r="H10" s="61">
        <v>7684359</v>
      </c>
      <c r="I10" s="61">
        <v>7681359</v>
      </c>
      <c r="J10" s="61">
        <v>7635572.5599999996</v>
      </c>
      <c r="K10" s="55">
        <f>J10/G10*100</f>
        <v>219.29104663828926</v>
      </c>
      <c r="L10" s="55">
        <f>J10/I10*100</f>
        <v>99.403927872658983</v>
      </c>
    </row>
    <row r="11" spans="2:13" x14ac:dyDescent="0.25">
      <c r="B11" s="157" t="s">
        <v>28</v>
      </c>
      <c r="C11" s="156"/>
      <c r="D11" s="156"/>
      <c r="E11" s="156"/>
      <c r="F11" s="156"/>
      <c r="G11" s="54"/>
      <c r="H11" s="55"/>
      <c r="I11" s="55"/>
      <c r="J11" s="55"/>
      <c r="K11" s="55"/>
      <c r="L11" s="55"/>
    </row>
    <row r="12" spans="2:13" x14ac:dyDescent="0.25">
      <c r="B12" s="153" t="s">
        <v>0</v>
      </c>
      <c r="C12" s="154"/>
      <c r="D12" s="154"/>
      <c r="E12" s="154"/>
      <c r="F12" s="155"/>
      <c r="G12" s="59">
        <f>G10</f>
        <v>3481935.39</v>
      </c>
      <c r="H12" s="59">
        <f t="shared" ref="H12:L12" si="0">H10</f>
        <v>7684359</v>
      </c>
      <c r="I12" s="59">
        <f t="shared" si="0"/>
        <v>7681359</v>
      </c>
      <c r="J12" s="59">
        <f t="shared" si="0"/>
        <v>7635572.5599999996</v>
      </c>
      <c r="K12" s="59">
        <f t="shared" si="0"/>
        <v>219.29104663828926</v>
      </c>
      <c r="L12" s="59">
        <f t="shared" si="0"/>
        <v>99.403927872658983</v>
      </c>
    </row>
    <row r="13" spans="2:13" x14ac:dyDescent="0.25">
      <c r="B13" s="163" t="s">
        <v>30</v>
      </c>
      <c r="C13" s="147"/>
      <c r="D13" s="147"/>
      <c r="E13" s="147"/>
      <c r="F13" s="147"/>
      <c r="G13" s="57">
        <v>2416609.8199999998</v>
      </c>
      <c r="H13" s="61">
        <v>2576859</v>
      </c>
      <c r="I13" s="61">
        <v>2573859</v>
      </c>
      <c r="J13" s="61">
        <v>2460659.7999999998</v>
      </c>
      <c r="K13" s="63">
        <f>J13/G13*100</f>
        <v>101.82280067040364</v>
      </c>
      <c r="L13" s="63">
        <f>J13/I13*100</f>
        <v>95.601965764247382</v>
      </c>
    </row>
    <row r="14" spans="2:13" x14ac:dyDescent="0.25">
      <c r="B14" s="161" t="s">
        <v>31</v>
      </c>
      <c r="C14" s="156"/>
      <c r="D14" s="156"/>
      <c r="E14" s="156"/>
      <c r="F14" s="156"/>
      <c r="G14" s="54">
        <v>1047350.29</v>
      </c>
      <c r="H14" s="62">
        <v>5107500</v>
      </c>
      <c r="I14" s="62">
        <v>5107500</v>
      </c>
      <c r="J14" s="62">
        <v>5136182.8499999996</v>
      </c>
      <c r="K14" s="63">
        <f>J14/G14*100</f>
        <v>490.39780664022157</v>
      </c>
      <c r="L14" s="63">
        <f>J14/I14*100</f>
        <v>100.56158296622613</v>
      </c>
    </row>
    <row r="15" spans="2:13" x14ac:dyDescent="0.25">
      <c r="B15" s="19" t="s">
        <v>1</v>
      </c>
      <c r="C15" s="47"/>
      <c r="D15" s="47"/>
      <c r="E15" s="47"/>
      <c r="F15" s="47"/>
      <c r="G15" s="59">
        <f>G13+G14</f>
        <v>3463960.11</v>
      </c>
      <c r="H15" s="59">
        <f>H13+H14</f>
        <v>7684359</v>
      </c>
      <c r="I15" s="59">
        <f t="shared" ref="I15:J15" si="1">I13+I14</f>
        <v>7681359</v>
      </c>
      <c r="J15" s="59">
        <f t="shared" si="1"/>
        <v>7596842.6499999994</v>
      </c>
      <c r="K15" s="59">
        <f>J15/G15*100</f>
        <v>219.31091608326864</v>
      </c>
      <c r="L15" s="59">
        <f>J15/I15*100</f>
        <v>98.899721390446658</v>
      </c>
    </row>
    <row r="16" spans="2:13" x14ac:dyDescent="0.25">
      <c r="B16" s="162" t="s">
        <v>2</v>
      </c>
      <c r="C16" s="154"/>
      <c r="D16" s="154"/>
      <c r="E16" s="154"/>
      <c r="F16" s="154"/>
      <c r="G16" s="60">
        <f>G12-G15</f>
        <v>17975.280000000261</v>
      </c>
      <c r="H16" s="60">
        <f t="shared" ref="H16:J16" si="2">H12-H15</f>
        <v>0</v>
      </c>
      <c r="I16" s="60">
        <f t="shared" si="2"/>
        <v>0</v>
      </c>
      <c r="J16" s="60">
        <f t="shared" si="2"/>
        <v>38729.910000000149</v>
      </c>
      <c r="K16" s="59">
        <f>J16/G16*100</f>
        <v>215.46206790658943</v>
      </c>
      <c r="L16" s="60"/>
    </row>
    <row r="17" spans="1:49" ht="18" x14ac:dyDescent="0.25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"/>
    </row>
    <row r="18" spans="1:49" ht="18" customHeight="1" x14ac:dyDescent="0.25">
      <c r="B18" s="145" t="s">
        <v>63</v>
      </c>
      <c r="C18" s="145"/>
      <c r="D18" s="145"/>
      <c r="E18" s="145"/>
      <c r="F18" s="145"/>
      <c r="G18" s="48"/>
      <c r="H18" s="49"/>
      <c r="I18" s="49"/>
      <c r="J18" s="49"/>
      <c r="K18" s="50"/>
      <c r="L18" s="50"/>
      <c r="M18" s="1"/>
    </row>
    <row r="19" spans="1:49" ht="25.5" x14ac:dyDescent="0.25">
      <c r="B19" s="148" t="s">
        <v>8</v>
      </c>
      <c r="C19" s="148"/>
      <c r="D19" s="148"/>
      <c r="E19" s="148"/>
      <c r="F19" s="148"/>
      <c r="G19" s="27" t="s">
        <v>165</v>
      </c>
      <c r="H19" s="2" t="s">
        <v>159</v>
      </c>
      <c r="I19" s="2" t="s">
        <v>160</v>
      </c>
      <c r="J19" s="2" t="s">
        <v>167</v>
      </c>
      <c r="K19" s="2" t="s">
        <v>27</v>
      </c>
      <c r="L19" s="2" t="s">
        <v>56</v>
      </c>
    </row>
    <row r="20" spans="1:49" x14ac:dyDescent="0.25">
      <c r="B20" s="149">
        <v>1</v>
      </c>
      <c r="C20" s="150"/>
      <c r="D20" s="150"/>
      <c r="E20" s="150"/>
      <c r="F20" s="150"/>
      <c r="G20" s="33">
        <v>2</v>
      </c>
      <c r="H20" s="31">
        <v>3</v>
      </c>
      <c r="I20" s="31">
        <v>4</v>
      </c>
      <c r="J20" s="31">
        <v>5</v>
      </c>
      <c r="K20" s="31" t="s">
        <v>39</v>
      </c>
      <c r="L20" s="31" t="s">
        <v>40</v>
      </c>
    </row>
    <row r="21" spans="1:49" ht="15.75" customHeight="1" x14ac:dyDescent="0.25">
      <c r="B21" s="146" t="s">
        <v>32</v>
      </c>
      <c r="C21" s="151"/>
      <c r="D21" s="151"/>
      <c r="E21" s="151"/>
      <c r="F21" s="151"/>
      <c r="G21" s="68">
        <v>0</v>
      </c>
      <c r="H21" s="58">
        <v>0</v>
      </c>
      <c r="I21" s="58">
        <v>0</v>
      </c>
      <c r="J21" s="58">
        <v>0</v>
      </c>
      <c r="K21" s="58"/>
      <c r="L21" s="58"/>
    </row>
    <row r="22" spans="1:49" x14ac:dyDescent="0.25">
      <c r="B22" s="146" t="s">
        <v>33</v>
      </c>
      <c r="C22" s="147"/>
      <c r="D22" s="147"/>
      <c r="E22" s="147"/>
      <c r="F22" s="147"/>
      <c r="G22" s="68">
        <v>0</v>
      </c>
      <c r="H22" s="58">
        <v>0</v>
      </c>
      <c r="I22" s="58">
        <v>0</v>
      </c>
      <c r="J22" s="58">
        <v>0</v>
      </c>
      <c r="K22" s="58"/>
      <c r="L22" s="58"/>
    </row>
    <row r="23" spans="1:49" ht="15" customHeight="1" x14ac:dyDescent="0.25">
      <c r="B23" s="142" t="s">
        <v>57</v>
      </c>
      <c r="C23" s="143"/>
      <c r="D23" s="143"/>
      <c r="E23" s="143"/>
      <c r="F23" s="144"/>
      <c r="G23" s="65"/>
      <c r="H23" s="66"/>
      <c r="I23" s="66"/>
      <c r="J23" s="66"/>
      <c r="K23" s="66"/>
      <c r="L23" s="66"/>
    </row>
    <row r="24" spans="1:49" s="36" customFormat="1" ht="15" customHeight="1" x14ac:dyDescent="0.25">
      <c r="A24"/>
      <c r="B24" s="146" t="s">
        <v>18</v>
      </c>
      <c r="C24" s="147"/>
      <c r="D24" s="147"/>
      <c r="E24" s="147"/>
      <c r="F24" s="147"/>
      <c r="G24" s="57">
        <v>534162.6</v>
      </c>
      <c r="H24" s="58">
        <v>605091</v>
      </c>
      <c r="I24" s="58">
        <v>605091</v>
      </c>
      <c r="J24" s="58">
        <v>552137.88</v>
      </c>
      <c r="K24" s="58"/>
      <c r="L24" s="5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6" customFormat="1" ht="15" customHeight="1" x14ac:dyDescent="0.25">
      <c r="A25"/>
      <c r="B25" s="146" t="s">
        <v>62</v>
      </c>
      <c r="C25" s="147"/>
      <c r="D25" s="147"/>
      <c r="E25" s="147"/>
      <c r="F25" s="147"/>
      <c r="G25" s="57">
        <v>-552137.88</v>
      </c>
      <c r="H25" s="58">
        <v>-605091</v>
      </c>
      <c r="I25" s="58">
        <v>-605091</v>
      </c>
      <c r="J25" s="58">
        <v>-590867.79</v>
      </c>
      <c r="K25" s="58"/>
      <c r="L25" s="5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6" customFormat="1" x14ac:dyDescent="0.25">
      <c r="A26" s="45"/>
      <c r="B26" s="142" t="s">
        <v>64</v>
      </c>
      <c r="C26" s="143"/>
      <c r="D26" s="143"/>
      <c r="E26" s="143"/>
      <c r="F26" s="144"/>
      <c r="G26" s="69">
        <f>G24+G25</f>
        <v>-17975.280000000028</v>
      </c>
      <c r="H26" s="70">
        <f>H24+H25</f>
        <v>0</v>
      </c>
      <c r="I26" s="70">
        <f>I24+I25</f>
        <v>0</v>
      </c>
      <c r="J26" s="70">
        <f>J24+J25</f>
        <v>-38729.910000000033</v>
      </c>
      <c r="K26" s="67"/>
      <c r="L26" s="67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15.75" x14ac:dyDescent="0.25">
      <c r="B27" s="160" t="s">
        <v>65</v>
      </c>
      <c r="C27" s="160"/>
      <c r="D27" s="160"/>
      <c r="E27" s="160"/>
      <c r="F27" s="160"/>
      <c r="G27" s="71">
        <f>G16+G26</f>
        <v>2.3283064365386963E-10</v>
      </c>
      <c r="H27" s="56">
        <v>0</v>
      </c>
      <c r="I27" s="70">
        <v>0</v>
      </c>
      <c r="J27" s="56">
        <f>J16+J26</f>
        <v>1.1641532182693481E-10</v>
      </c>
      <c r="K27" s="64"/>
      <c r="L27" s="64"/>
    </row>
    <row r="29" spans="1:49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4"/>
    </row>
    <row r="30" spans="1:49" x14ac:dyDescent="0.25">
      <c r="B30" s="138" t="s">
        <v>71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</row>
    <row r="31" spans="1:49" ht="15" customHeight="1" x14ac:dyDescent="0.25">
      <c r="B31" s="138" t="s">
        <v>72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</row>
    <row r="32" spans="1:49" ht="15" customHeight="1" x14ac:dyDescent="0.25">
      <c r="B32" s="138" t="s">
        <v>74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</row>
    <row r="33" spans="2:12" ht="15" customHeight="1" x14ac:dyDescent="0.25">
      <c r="B33" s="138" t="s">
        <v>75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</row>
    <row r="34" spans="2:12" ht="36.75" customHeight="1" x14ac:dyDescent="0.25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2:12" ht="15" customHeight="1" x14ac:dyDescent="0.25">
      <c r="B35" s="152" t="s">
        <v>76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2:12" x14ac:dyDescent="0.25"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</row>
  </sheetData>
  <mergeCells count="31"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A7" zoomScale="90" zoomScaleNormal="90" workbookViewId="0">
      <selection activeCell="I29" sqref="I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42578125" customWidth="1"/>
    <col min="4" max="4" width="8.42578125" customWidth="1"/>
    <col min="5" max="5" width="49.42578125" customWidth="1"/>
    <col min="6" max="7" width="25.28515625" customWidth="1"/>
    <col min="8" max="8" width="31.28515625" customWidth="1"/>
    <col min="9" max="9" width="25.28515625" customWidth="1"/>
    <col min="10" max="11" width="15.7109375" customWidth="1"/>
    <col min="14" max="14" width="0" hidden="1" customWidth="1"/>
    <col min="15" max="15" width="11" bestFit="1" customWidth="1"/>
  </cols>
  <sheetData>
    <row r="1" spans="1:15" ht="18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5" ht="15.75" customHeight="1" x14ac:dyDescent="0.25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5" ht="18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5" ht="15.75" customHeight="1" x14ac:dyDescent="0.25">
      <c r="A4" s="140" t="s">
        <v>60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5" ht="18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5" ht="15.75" customHeight="1" x14ac:dyDescent="0.25">
      <c r="A6" s="140" t="s">
        <v>41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spans="1:15" ht="18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5" ht="45" customHeight="1" x14ac:dyDescent="0.25">
      <c r="A8" s="168" t="s">
        <v>8</v>
      </c>
      <c r="B8" s="169"/>
      <c r="C8" s="169"/>
      <c r="D8" s="169"/>
      <c r="E8" s="170"/>
      <c r="F8" s="35" t="s">
        <v>164</v>
      </c>
      <c r="G8" s="35" t="s">
        <v>159</v>
      </c>
      <c r="H8" s="35" t="s">
        <v>160</v>
      </c>
      <c r="I8" s="35" t="s">
        <v>168</v>
      </c>
      <c r="J8" s="35" t="s">
        <v>27</v>
      </c>
      <c r="K8" s="35" t="s">
        <v>56</v>
      </c>
    </row>
    <row r="9" spans="1:15" x14ac:dyDescent="0.25">
      <c r="A9" s="165">
        <v>1</v>
      </c>
      <c r="B9" s="166"/>
      <c r="C9" s="166"/>
      <c r="D9" s="166"/>
      <c r="E9" s="167"/>
      <c r="F9" s="37">
        <v>2</v>
      </c>
      <c r="G9" s="37">
        <v>3</v>
      </c>
      <c r="H9" s="37">
        <v>4</v>
      </c>
      <c r="I9" s="37">
        <v>5</v>
      </c>
      <c r="J9" s="37" t="s">
        <v>39</v>
      </c>
      <c r="K9" s="37" t="s">
        <v>40</v>
      </c>
    </row>
    <row r="10" spans="1:15" x14ac:dyDescent="0.25">
      <c r="A10" s="7"/>
      <c r="B10" s="7"/>
      <c r="C10" s="7"/>
      <c r="D10" s="7"/>
      <c r="E10" s="7" t="s">
        <v>55</v>
      </c>
      <c r="F10" s="72"/>
      <c r="G10" s="72"/>
      <c r="H10" s="72"/>
      <c r="I10" s="75"/>
      <c r="J10" s="75"/>
      <c r="K10" s="75"/>
    </row>
    <row r="11" spans="1:15" x14ac:dyDescent="0.25">
      <c r="A11" s="7">
        <v>6</v>
      </c>
      <c r="B11" s="7"/>
      <c r="C11" s="7"/>
      <c r="D11" s="7"/>
      <c r="E11" s="7" t="s">
        <v>3</v>
      </c>
      <c r="F11" s="74">
        <f>F12+F16+F21+F25+F19</f>
        <v>3482381.79</v>
      </c>
      <c r="G11" s="74">
        <f>G12+G16+G21</f>
        <v>7684359</v>
      </c>
      <c r="H11" s="74">
        <f>H12+H16+H21</f>
        <v>7681359</v>
      </c>
      <c r="I11" s="74">
        <f>I12+I16+I21+I19</f>
        <v>7635572.5600000005</v>
      </c>
      <c r="J11" s="75">
        <f>I11/F11*100</f>
        <v>219.26293612969991</v>
      </c>
      <c r="K11" s="75">
        <f>I11/H11*100</f>
        <v>99.403927872658997</v>
      </c>
    </row>
    <row r="12" spans="1:15" ht="25.5" x14ac:dyDescent="0.25">
      <c r="A12" s="7"/>
      <c r="B12" s="7">
        <v>63</v>
      </c>
      <c r="C12" s="7"/>
      <c r="D12" s="7"/>
      <c r="E12" s="12" t="s">
        <v>132</v>
      </c>
      <c r="F12" s="74">
        <f>F13</f>
        <v>143851.84</v>
      </c>
      <c r="G12" s="74">
        <v>132500</v>
      </c>
      <c r="H12" s="74">
        <v>132500</v>
      </c>
      <c r="I12" s="74">
        <f>I13</f>
        <v>148020.21</v>
      </c>
      <c r="J12" s="75">
        <f>I12/F12*100</f>
        <v>102.89768278250733</v>
      </c>
      <c r="K12" s="75">
        <f>I12/H12*100</f>
        <v>111.71336603773585</v>
      </c>
    </row>
    <row r="13" spans="1:15" ht="25.5" customHeight="1" x14ac:dyDescent="0.25">
      <c r="A13" s="7"/>
      <c r="B13" s="7"/>
      <c r="C13" s="7">
        <v>639</v>
      </c>
      <c r="D13" s="7"/>
      <c r="E13" s="12" t="s">
        <v>133</v>
      </c>
      <c r="F13" s="74">
        <f>F14+F15</f>
        <v>143851.84</v>
      </c>
      <c r="G13" s="77"/>
      <c r="H13" s="77"/>
      <c r="I13" s="74">
        <f>I14+I15</f>
        <v>148020.21</v>
      </c>
      <c r="J13" s="75">
        <f t="shared" ref="J13:J15" si="0">I13/F13*100</f>
        <v>102.89768278250733</v>
      </c>
      <c r="K13" s="75"/>
    </row>
    <row r="14" spans="1:15" ht="30.75" customHeight="1" x14ac:dyDescent="0.25">
      <c r="A14" s="7"/>
      <c r="B14" s="7"/>
      <c r="C14" s="7"/>
      <c r="D14" s="12">
        <v>6391</v>
      </c>
      <c r="E14" s="12" t="s">
        <v>134</v>
      </c>
      <c r="F14" s="77">
        <v>19884.599999999999</v>
      </c>
      <c r="G14" s="77"/>
      <c r="H14" s="77"/>
      <c r="I14" s="77">
        <v>17598.59</v>
      </c>
      <c r="J14" s="75">
        <f t="shared" si="0"/>
        <v>88.503615863532588</v>
      </c>
      <c r="K14" s="75"/>
      <c r="O14" s="137"/>
    </row>
    <row r="15" spans="1:15" ht="25.5" x14ac:dyDescent="0.25">
      <c r="A15" s="7"/>
      <c r="B15" s="7"/>
      <c r="C15" s="7"/>
      <c r="D15" s="12">
        <v>6393</v>
      </c>
      <c r="E15" s="12" t="s">
        <v>135</v>
      </c>
      <c r="F15" s="77">
        <v>123967.24</v>
      </c>
      <c r="G15" s="77"/>
      <c r="H15" s="77"/>
      <c r="I15" s="77">
        <v>130421.62</v>
      </c>
      <c r="J15" s="75">
        <f t="shared" si="0"/>
        <v>105.20652069046628</v>
      </c>
      <c r="K15" s="75"/>
    </row>
    <row r="16" spans="1:15" ht="43.5" customHeight="1" x14ac:dyDescent="0.25">
      <c r="A16" s="7"/>
      <c r="B16" s="7">
        <v>66</v>
      </c>
      <c r="C16" s="7"/>
      <c r="D16" s="12"/>
      <c r="E16" s="12" t="s">
        <v>136</v>
      </c>
      <c r="F16" s="74">
        <f>F17+F19</f>
        <v>568908.14</v>
      </c>
      <c r="G16" s="74">
        <v>502352</v>
      </c>
      <c r="H16" s="74">
        <v>502352</v>
      </c>
      <c r="I16" s="74">
        <f>I17</f>
        <v>524699.52</v>
      </c>
      <c r="J16" s="75">
        <f t="shared" ref="J16:J23" si="1">I16/F16*100</f>
        <v>92.229216477725203</v>
      </c>
      <c r="K16" s="75">
        <f t="shared" ref="K16:K22" si="2">I16/H16*100</f>
        <v>104.44857788960729</v>
      </c>
    </row>
    <row r="17" spans="1:11" ht="27" customHeight="1" x14ac:dyDescent="0.25">
      <c r="A17" s="7"/>
      <c r="B17" s="7"/>
      <c r="C17" s="7">
        <v>661</v>
      </c>
      <c r="D17" s="12"/>
      <c r="E17" s="12" t="s">
        <v>34</v>
      </c>
      <c r="F17" s="74">
        <f>F18</f>
        <v>568461.74</v>
      </c>
      <c r="G17" s="77"/>
      <c r="H17" s="77"/>
      <c r="I17" s="74">
        <f>I18</f>
        <v>524699.52</v>
      </c>
      <c r="J17" s="75">
        <f t="shared" si="1"/>
        <v>92.301641971542352</v>
      </c>
      <c r="K17" s="75"/>
    </row>
    <row r="18" spans="1:11" x14ac:dyDescent="0.25">
      <c r="A18" s="7"/>
      <c r="B18" s="7"/>
      <c r="C18" s="7"/>
      <c r="D18" s="12">
        <v>6615</v>
      </c>
      <c r="E18" s="12" t="s">
        <v>137</v>
      </c>
      <c r="F18" s="77">
        <v>568461.74</v>
      </c>
      <c r="G18" s="77"/>
      <c r="H18" s="77"/>
      <c r="I18" s="77">
        <v>524699.52</v>
      </c>
      <c r="J18" s="75">
        <f t="shared" si="1"/>
        <v>92.301641971542352</v>
      </c>
      <c r="K18" s="75"/>
    </row>
    <row r="19" spans="1:11" ht="32.25" customHeight="1" x14ac:dyDescent="0.25">
      <c r="A19" s="7"/>
      <c r="B19" s="7"/>
      <c r="C19" s="7">
        <v>663</v>
      </c>
      <c r="D19" s="12"/>
      <c r="E19" s="12" t="s">
        <v>138</v>
      </c>
      <c r="F19" s="74">
        <f>F20</f>
        <v>446.4</v>
      </c>
      <c r="G19" s="77"/>
      <c r="H19" s="77"/>
      <c r="I19" s="74">
        <v>446.4</v>
      </c>
      <c r="J19" s="75">
        <f t="shared" si="1"/>
        <v>100</v>
      </c>
      <c r="K19" s="75"/>
    </row>
    <row r="20" spans="1:11" x14ac:dyDescent="0.25">
      <c r="A20" s="7"/>
      <c r="B20" s="7"/>
      <c r="C20" s="7"/>
      <c r="D20" s="12">
        <v>6631</v>
      </c>
      <c r="E20" s="12" t="s">
        <v>139</v>
      </c>
      <c r="F20" s="77">
        <v>446.4</v>
      </c>
      <c r="G20" s="74"/>
      <c r="H20" s="74"/>
      <c r="I20" s="77"/>
      <c r="J20" s="75"/>
      <c r="K20" s="75"/>
    </row>
    <row r="21" spans="1:11" x14ac:dyDescent="0.25">
      <c r="A21" s="7"/>
      <c r="B21" s="7">
        <v>67</v>
      </c>
      <c r="C21" s="12"/>
      <c r="D21" s="12"/>
      <c r="E21" s="12" t="s">
        <v>77</v>
      </c>
      <c r="F21" s="78">
        <f>F22</f>
        <v>2769175.41</v>
      </c>
      <c r="G21" s="78">
        <v>7049507</v>
      </c>
      <c r="H21" s="78">
        <v>7046507</v>
      </c>
      <c r="I21" s="76">
        <f>I22</f>
        <v>6962406.4299999997</v>
      </c>
      <c r="J21" s="75">
        <f t="shared" si="1"/>
        <v>251.42525839488079</v>
      </c>
      <c r="K21" s="75">
        <f t="shared" si="2"/>
        <v>98.806492777201527</v>
      </c>
    </row>
    <row r="22" spans="1:11" x14ac:dyDescent="0.25">
      <c r="A22" s="8"/>
      <c r="B22" s="18"/>
      <c r="C22" s="18">
        <v>671</v>
      </c>
      <c r="D22" s="8"/>
      <c r="E22" s="8" t="s">
        <v>77</v>
      </c>
      <c r="F22" s="78">
        <f>F23+F24</f>
        <v>2769175.41</v>
      </c>
      <c r="G22" s="78">
        <v>7049507</v>
      </c>
      <c r="H22" s="78">
        <v>7046507</v>
      </c>
      <c r="I22" s="76">
        <f>I23+I24</f>
        <v>6962406.4299999997</v>
      </c>
      <c r="J22" s="75">
        <f t="shared" si="1"/>
        <v>251.42525839488079</v>
      </c>
      <c r="K22" s="75">
        <f t="shared" si="2"/>
        <v>98.806492777201527</v>
      </c>
    </row>
    <row r="23" spans="1:11" x14ac:dyDescent="0.25">
      <c r="A23" s="8"/>
      <c r="B23" s="18"/>
      <c r="C23" s="8"/>
      <c r="D23" s="8">
        <v>6711</v>
      </c>
      <c r="E23" s="8" t="s">
        <v>78</v>
      </c>
      <c r="F23" s="72">
        <v>1801189.02</v>
      </c>
      <c r="G23" s="72"/>
      <c r="H23" s="72"/>
      <c r="I23" s="75">
        <v>1962408.16</v>
      </c>
      <c r="J23" s="75">
        <f t="shared" si="1"/>
        <v>108.95070635063053</v>
      </c>
      <c r="K23" s="75"/>
    </row>
    <row r="24" spans="1:11" x14ac:dyDescent="0.25">
      <c r="A24" s="8"/>
      <c r="B24" s="18"/>
      <c r="C24" s="8"/>
      <c r="D24" s="8">
        <v>6712</v>
      </c>
      <c r="E24" s="8" t="s">
        <v>78</v>
      </c>
      <c r="F24" s="72">
        <v>967986.39</v>
      </c>
      <c r="G24" s="72"/>
      <c r="H24" s="72"/>
      <c r="I24" s="75">
        <v>4999998.2699999996</v>
      </c>
      <c r="J24" s="76"/>
      <c r="K24" s="75"/>
    </row>
    <row r="25" spans="1:11" x14ac:dyDescent="0.25">
      <c r="A25" s="8"/>
      <c r="B25" s="18">
        <v>68</v>
      </c>
      <c r="C25" s="8"/>
      <c r="D25" s="8"/>
      <c r="E25" s="8" t="s">
        <v>140</v>
      </c>
      <c r="F25" s="78">
        <f>F26</f>
        <v>0</v>
      </c>
      <c r="G25" s="72"/>
      <c r="H25" s="72"/>
      <c r="I25" s="75"/>
      <c r="J25" s="76"/>
      <c r="K25" s="75"/>
    </row>
    <row r="26" spans="1:11" x14ac:dyDescent="0.25">
      <c r="A26" s="8"/>
      <c r="B26" s="8"/>
      <c r="C26" s="18">
        <v>683</v>
      </c>
      <c r="D26" s="8"/>
      <c r="E26" s="8" t="s">
        <v>141</v>
      </c>
      <c r="F26" s="78">
        <f>F27</f>
        <v>0</v>
      </c>
      <c r="G26" s="72"/>
      <c r="H26" s="72"/>
      <c r="I26" s="75"/>
      <c r="J26" s="76"/>
      <c r="K26" s="75"/>
    </row>
    <row r="27" spans="1:11" x14ac:dyDescent="0.25">
      <c r="A27" s="8"/>
      <c r="B27" s="8"/>
      <c r="C27" s="9"/>
      <c r="D27" s="8">
        <v>6831</v>
      </c>
      <c r="E27" s="8" t="s">
        <v>141</v>
      </c>
      <c r="F27" s="72"/>
      <c r="G27" s="72"/>
      <c r="H27" s="72"/>
      <c r="I27" s="75"/>
      <c r="J27" s="75"/>
      <c r="K27" s="75"/>
    </row>
    <row r="28" spans="1:11" ht="18" x14ac:dyDescent="0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 ht="36.75" customHeight="1" x14ac:dyDescent="0.25">
      <c r="A29" s="168" t="s">
        <v>8</v>
      </c>
      <c r="B29" s="169"/>
      <c r="C29" s="169"/>
      <c r="D29" s="169"/>
      <c r="E29" s="170"/>
      <c r="F29" s="35" t="s">
        <v>164</v>
      </c>
      <c r="G29" s="35" t="s">
        <v>159</v>
      </c>
      <c r="H29" s="35" t="s">
        <v>160</v>
      </c>
      <c r="I29" s="35" t="s">
        <v>168</v>
      </c>
      <c r="J29" s="35" t="s">
        <v>27</v>
      </c>
      <c r="K29" s="35" t="s">
        <v>56</v>
      </c>
    </row>
    <row r="30" spans="1:11" x14ac:dyDescent="0.25">
      <c r="A30" s="165">
        <v>1</v>
      </c>
      <c r="B30" s="166"/>
      <c r="C30" s="166"/>
      <c r="D30" s="166"/>
      <c r="E30" s="167"/>
      <c r="F30" s="37">
        <v>2</v>
      </c>
      <c r="G30" s="37">
        <v>3</v>
      </c>
      <c r="H30" s="37">
        <v>4</v>
      </c>
      <c r="I30" s="37">
        <v>5</v>
      </c>
      <c r="J30" s="37" t="s">
        <v>39</v>
      </c>
      <c r="K30" s="37" t="s">
        <v>40</v>
      </c>
    </row>
    <row r="31" spans="1:11" x14ac:dyDescent="0.25">
      <c r="A31" s="7"/>
      <c r="B31" s="7"/>
      <c r="C31" s="7"/>
      <c r="D31" s="7"/>
      <c r="E31" s="7" t="s">
        <v>54</v>
      </c>
      <c r="F31" s="78">
        <f>F32+F83</f>
        <v>3463960.1100000003</v>
      </c>
      <c r="G31" s="78">
        <f>G32+G83</f>
        <v>7684359</v>
      </c>
      <c r="H31" s="78">
        <f>H32+H83</f>
        <v>7681359</v>
      </c>
      <c r="I31" s="76">
        <f>I32+I83</f>
        <v>7596842.6499999994</v>
      </c>
      <c r="J31" s="75">
        <f>I31/F31*100</f>
        <v>219.31091608326861</v>
      </c>
      <c r="K31" s="75">
        <f>I31/H31*100</f>
        <v>98.899721390446658</v>
      </c>
    </row>
    <row r="32" spans="1:11" x14ac:dyDescent="0.25">
      <c r="A32" s="7">
        <v>3</v>
      </c>
      <c r="B32" s="7"/>
      <c r="C32" s="7"/>
      <c r="D32" s="7"/>
      <c r="E32" s="7" t="s">
        <v>4</v>
      </c>
      <c r="F32" s="78">
        <f>F33+F41+F73+F76+F79</f>
        <v>2416609.8200000003</v>
      </c>
      <c r="G32" s="78">
        <f>G33+G41+G73+G76+G79</f>
        <v>2576859</v>
      </c>
      <c r="H32" s="78">
        <f>H33+H41+H73+H76+H79</f>
        <v>2573859</v>
      </c>
      <c r="I32" s="76">
        <f>I33+I41+I73+I76+I79</f>
        <v>2460659.7999999998</v>
      </c>
      <c r="J32" s="75">
        <f t="shared" ref="J32:J95" si="3">I32/F32*100</f>
        <v>101.82280067040361</v>
      </c>
      <c r="K32" s="75">
        <f t="shared" ref="K32:K87" si="4">I32/H32*100</f>
        <v>95.601965764247382</v>
      </c>
    </row>
    <row r="33" spans="1:11" x14ac:dyDescent="0.25">
      <c r="A33" s="7"/>
      <c r="B33" s="12">
        <v>31</v>
      </c>
      <c r="C33" s="12"/>
      <c r="D33" s="12"/>
      <c r="E33" s="12" t="s">
        <v>5</v>
      </c>
      <c r="F33" s="78">
        <f>F34+F37+F39</f>
        <v>1282826.31</v>
      </c>
      <c r="G33" s="78">
        <v>1490000</v>
      </c>
      <c r="H33" s="78">
        <v>1487000</v>
      </c>
      <c r="I33" s="76">
        <f>I34+I37+I39</f>
        <v>1447384.3199999998</v>
      </c>
      <c r="J33" s="75">
        <f t="shared" si="3"/>
        <v>112.82777011332111</v>
      </c>
      <c r="K33" s="75">
        <f t="shared" si="4"/>
        <v>97.33586550100874</v>
      </c>
    </row>
    <row r="34" spans="1:11" x14ac:dyDescent="0.25">
      <c r="A34" s="8"/>
      <c r="B34" s="8"/>
      <c r="C34" s="8">
        <v>311</v>
      </c>
      <c r="D34" s="8"/>
      <c r="E34" s="8" t="s">
        <v>35</v>
      </c>
      <c r="F34" s="78">
        <f>F35+F36</f>
        <v>1057507.22</v>
      </c>
      <c r="G34" s="72"/>
      <c r="H34" s="72"/>
      <c r="I34" s="76">
        <f>I35+I36</f>
        <v>1199870.19</v>
      </c>
      <c r="J34" s="75">
        <f t="shared" si="3"/>
        <v>113.46212747370178</v>
      </c>
      <c r="K34" s="75"/>
    </row>
    <row r="35" spans="1:11" x14ac:dyDescent="0.25">
      <c r="A35" s="8"/>
      <c r="B35" s="8"/>
      <c r="C35" s="8"/>
      <c r="D35" s="8">
        <v>3111</v>
      </c>
      <c r="E35" s="8" t="s">
        <v>36</v>
      </c>
      <c r="F35" s="72">
        <v>1024449.18</v>
      </c>
      <c r="G35" s="72"/>
      <c r="H35" s="72"/>
      <c r="I35" s="75">
        <v>1165350.51</v>
      </c>
      <c r="J35" s="75">
        <f t="shared" si="3"/>
        <v>113.75386234385975</v>
      </c>
      <c r="K35" s="75"/>
    </row>
    <row r="36" spans="1:11" x14ac:dyDescent="0.25">
      <c r="A36" s="8"/>
      <c r="B36" s="8"/>
      <c r="C36" s="8"/>
      <c r="D36" s="8">
        <v>3113</v>
      </c>
      <c r="E36" s="8" t="s">
        <v>79</v>
      </c>
      <c r="F36" s="72">
        <v>33058.04</v>
      </c>
      <c r="G36" s="72"/>
      <c r="H36" s="72"/>
      <c r="I36" s="75">
        <v>34519.68</v>
      </c>
      <c r="J36" s="75">
        <f t="shared" si="3"/>
        <v>104.42143575360186</v>
      </c>
      <c r="K36" s="75"/>
    </row>
    <row r="37" spans="1:11" x14ac:dyDescent="0.25">
      <c r="A37" s="8"/>
      <c r="B37" s="8"/>
      <c r="C37" s="8">
        <v>312</v>
      </c>
      <c r="D37" s="8"/>
      <c r="E37" s="8" t="s">
        <v>80</v>
      </c>
      <c r="F37" s="78">
        <f>F38</f>
        <v>50770.81</v>
      </c>
      <c r="G37" s="72"/>
      <c r="H37" s="72"/>
      <c r="I37" s="76">
        <f>I38</f>
        <v>49222.15</v>
      </c>
      <c r="J37" s="75">
        <f t="shared" si="3"/>
        <v>96.949703973602169</v>
      </c>
      <c r="K37" s="75"/>
    </row>
    <row r="38" spans="1:11" x14ac:dyDescent="0.25">
      <c r="A38" s="8"/>
      <c r="B38" s="8"/>
      <c r="C38" s="8"/>
      <c r="D38" s="8">
        <v>3121</v>
      </c>
      <c r="E38" s="8" t="s">
        <v>80</v>
      </c>
      <c r="F38" s="72">
        <v>50770.81</v>
      </c>
      <c r="G38" s="72"/>
      <c r="H38" s="72"/>
      <c r="I38" s="75">
        <v>49222.15</v>
      </c>
      <c r="J38" s="75">
        <f t="shared" si="3"/>
        <v>96.949703973602169</v>
      </c>
      <c r="K38" s="75"/>
    </row>
    <row r="39" spans="1:11" x14ac:dyDescent="0.25">
      <c r="A39" s="8"/>
      <c r="B39" s="8"/>
      <c r="C39" s="8">
        <v>313</v>
      </c>
      <c r="D39" s="8"/>
      <c r="E39" s="8" t="s">
        <v>81</v>
      </c>
      <c r="F39" s="78">
        <f>F40</f>
        <v>174548.28</v>
      </c>
      <c r="G39" s="72"/>
      <c r="H39" s="72"/>
      <c r="I39" s="76">
        <f>I40</f>
        <v>198291.98</v>
      </c>
      <c r="J39" s="75">
        <f t="shared" si="3"/>
        <v>113.60294126072168</v>
      </c>
      <c r="K39" s="75"/>
    </row>
    <row r="40" spans="1:11" x14ac:dyDescent="0.25">
      <c r="A40" s="8"/>
      <c r="B40" s="8"/>
      <c r="C40" s="8"/>
      <c r="D40" s="8">
        <v>3132</v>
      </c>
      <c r="E40" s="8" t="s">
        <v>82</v>
      </c>
      <c r="F40" s="72">
        <v>174548.28</v>
      </c>
      <c r="G40" s="72"/>
      <c r="H40" s="72"/>
      <c r="I40" s="75">
        <v>198291.98</v>
      </c>
      <c r="J40" s="75">
        <f t="shared" si="3"/>
        <v>113.60294126072168</v>
      </c>
      <c r="K40" s="75"/>
    </row>
    <row r="41" spans="1:11" x14ac:dyDescent="0.25">
      <c r="A41" s="8"/>
      <c r="B41" s="8">
        <v>32</v>
      </c>
      <c r="C41" s="9"/>
      <c r="D41" s="9"/>
      <c r="E41" s="8" t="s">
        <v>14</v>
      </c>
      <c r="F41" s="78">
        <f>F42+F46+F53+F63+F65</f>
        <v>1132165.79</v>
      </c>
      <c r="G41" s="78">
        <v>1084027</v>
      </c>
      <c r="H41" s="78">
        <v>1084027</v>
      </c>
      <c r="I41" s="76">
        <f>I42+I46+I53+I63+I65</f>
        <v>1011280.2899999999</v>
      </c>
      <c r="J41" s="75">
        <f t="shared" si="3"/>
        <v>89.322632686154549</v>
      </c>
      <c r="K41" s="75">
        <f t="shared" si="4"/>
        <v>93.289216043511829</v>
      </c>
    </row>
    <row r="42" spans="1:11" x14ac:dyDescent="0.25">
      <c r="A42" s="8"/>
      <c r="B42" s="8"/>
      <c r="C42" s="8">
        <v>321</v>
      </c>
      <c r="D42" s="8"/>
      <c r="E42" s="8" t="s">
        <v>37</v>
      </c>
      <c r="F42" s="78">
        <f>F43+F44+F45</f>
        <v>78103.600000000006</v>
      </c>
      <c r="G42" s="72"/>
      <c r="H42" s="72"/>
      <c r="I42" s="76">
        <f>I43+I44+I45</f>
        <v>65237.3</v>
      </c>
      <c r="J42" s="75">
        <f t="shared" si="3"/>
        <v>83.526623612739996</v>
      </c>
      <c r="K42" s="75"/>
    </row>
    <row r="43" spans="1:11" x14ac:dyDescent="0.25">
      <c r="A43" s="8"/>
      <c r="B43" s="18"/>
      <c r="C43" s="8"/>
      <c r="D43" s="8">
        <v>3211</v>
      </c>
      <c r="E43" s="23" t="s">
        <v>38</v>
      </c>
      <c r="F43" s="72">
        <v>15425.05</v>
      </c>
      <c r="G43" s="72"/>
      <c r="H43" s="72"/>
      <c r="I43" s="75">
        <v>9533.0300000000007</v>
      </c>
      <c r="J43" s="75">
        <f t="shared" si="3"/>
        <v>61.80226320174004</v>
      </c>
      <c r="K43" s="75"/>
    </row>
    <row r="44" spans="1:11" x14ac:dyDescent="0.25">
      <c r="A44" s="8"/>
      <c r="B44" s="18"/>
      <c r="C44" s="9"/>
      <c r="D44" s="8">
        <v>3212</v>
      </c>
      <c r="E44" s="8" t="s">
        <v>83</v>
      </c>
      <c r="F44" s="72">
        <v>57112.55</v>
      </c>
      <c r="G44" s="72"/>
      <c r="H44" s="72"/>
      <c r="I44" s="75">
        <v>52391.73</v>
      </c>
      <c r="J44" s="75">
        <f t="shared" si="3"/>
        <v>91.7341810162565</v>
      </c>
      <c r="K44" s="75"/>
    </row>
    <row r="45" spans="1:11" x14ac:dyDescent="0.25">
      <c r="A45" s="8"/>
      <c r="B45" s="18"/>
      <c r="C45" s="9"/>
      <c r="D45" s="8">
        <v>3213</v>
      </c>
      <c r="E45" s="8" t="s">
        <v>84</v>
      </c>
      <c r="F45" s="72">
        <v>5566</v>
      </c>
      <c r="G45" s="72"/>
      <c r="H45" s="72"/>
      <c r="I45" s="75">
        <v>3312.54</v>
      </c>
      <c r="J45" s="75">
        <f t="shared" si="3"/>
        <v>59.513833992094852</v>
      </c>
      <c r="K45" s="75"/>
    </row>
    <row r="46" spans="1:11" x14ac:dyDescent="0.25">
      <c r="A46" s="8"/>
      <c r="B46" s="18"/>
      <c r="C46" s="8">
        <v>322</v>
      </c>
      <c r="D46" s="8"/>
      <c r="E46" s="8" t="s">
        <v>85</v>
      </c>
      <c r="F46" s="78">
        <f>F47+F48+F49+F50+F51+F52</f>
        <v>424902.58</v>
      </c>
      <c r="G46" s="72"/>
      <c r="H46" s="72"/>
      <c r="I46" s="76">
        <f>I47+I48+I49+I50+I51+I52</f>
        <v>433863.99</v>
      </c>
      <c r="J46" s="75">
        <f t="shared" si="3"/>
        <v>102.10905050282348</v>
      </c>
      <c r="K46" s="75"/>
    </row>
    <row r="47" spans="1:11" x14ac:dyDescent="0.25">
      <c r="A47" s="8"/>
      <c r="B47" s="18"/>
      <c r="C47" s="9"/>
      <c r="D47" s="8">
        <v>3221</v>
      </c>
      <c r="E47" s="8" t="s">
        <v>86</v>
      </c>
      <c r="F47" s="72">
        <v>15574.79</v>
      </c>
      <c r="G47" s="72"/>
      <c r="H47" s="72"/>
      <c r="I47" s="75">
        <v>14900.04</v>
      </c>
      <c r="J47" s="75">
        <f t="shared" si="3"/>
        <v>95.667678344298707</v>
      </c>
      <c r="K47" s="75"/>
    </row>
    <row r="48" spans="1:11" x14ac:dyDescent="0.25">
      <c r="A48" s="8"/>
      <c r="B48" s="18"/>
      <c r="C48" s="9"/>
      <c r="D48" s="8">
        <v>3222</v>
      </c>
      <c r="E48" s="8" t="s">
        <v>87</v>
      </c>
      <c r="F48" s="72">
        <v>236225.77</v>
      </c>
      <c r="G48" s="72"/>
      <c r="H48" s="72"/>
      <c r="I48" s="75">
        <v>248567.3</v>
      </c>
      <c r="J48" s="75">
        <f t="shared" si="3"/>
        <v>105.22446386776514</v>
      </c>
      <c r="K48" s="75"/>
    </row>
    <row r="49" spans="1:11" x14ac:dyDescent="0.25">
      <c r="A49" s="8"/>
      <c r="B49" s="18"/>
      <c r="C49" s="9"/>
      <c r="D49" s="8">
        <v>3223</v>
      </c>
      <c r="E49" s="8" t="s">
        <v>88</v>
      </c>
      <c r="F49" s="72">
        <v>61817.66</v>
      </c>
      <c r="G49" s="72"/>
      <c r="H49" s="72"/>
      <c r="I49" s="75">
        <v>55901.46</v>
      </c>
      <c r="J49" s="75">
        <f t="shared" si="3"/>
        <v>90.42959568511651</v>
      </c>
      <c r="K49" s="75"/>
    </row>
    <row r="50" spans="1:11" x14ac:dyDescent="0.25">
      <c r="A50" s="8"/>
      <c r="B50" s="18"/>
      <c r="C50" s="9"/>
      <c r="D50" s="8">
        <v>3224</v>
      </c>
      <c r="E50" s="8" t="s">
        <v>89</v>
      </c>
      <c r="F50" s="72">
        <v>79685.210000000006</v>
      </c>
      <c r="G50" s="72"/>
      <c r="H50" s="72"/>
      <c r="I50" s="75">
        <v>71845.72</v>
      </c>
      <c r="J50" s="75">
        <f t="shared" si="3"/>
        <v>90.161925908208048</v>
      </c>
      <c r="K50" s="75"/>
    </row>
    <row r="51" spans="1:11" x14ac:dyDescent="0.25">
      <c r="A51" s="8"/>
      <c r="B51" s="18"/>
      <c r="C51" s="9"/>
      <c r="D51" s="8">
        <v>3225</v>
      </c>
      <c r="E51" s="8" t="s">
        <v>90</v>
      </c>
      <c r="F51" s="72">
        <v>6139.26</v>
      </c>
      <c r="G51" s="72"/>
      <c r="H51" s="72"/>
      <c r="I51" s="75">
        <v>10606.94</v>
      </c>
      <c r="J51" s="75">
        <f t="shared" si="3"/>
        <v>172.77228851685709</v>
      </c>
      <c r="K51" s="75"/>
    </row>
    <row r="52" spans="1:11" x14ac:dyDescent="0.25">
      <c r="A52" s="8"/>
      <c r="B52" s="18"/>
      <c r="C52" s="9"/>
      <c r="D52" s="8">
        <v>3227</v>
      </c>
      <c r="E52" s="8" t="s">
        <v>91</v>
      </c>
      <c r="F52" s="72">
        <v>25459.89</v>
      </c>
      <c r="G52" s="72"/>
      <c r="H52" s="72"/>
      <c r="I52" s="75">
        <v>32042.53</v>
      </c>
      <c r="J52" s="75">
        <f t="shared" si="3"/>
        <v>125.85494281397132</v>
      </c>
      <c r="K52" s="75"/>
    </row>
    <row r="53" spans="1:11" x14ac:dyDescent="0.25">
      <c r="A53" s="8"/>
      <c r="B53" s="18"/>
      <c r="C53" s="8">
        <v>323</v>
      </c>
      <c r="D53" s="8"/>
      <c r="E53" s="8" t="s">
        <v>92</v>
      </c>
      <c r="F53" s="78">
        <f>F54+F55+F56+F57+F58+F59+F60+F61+F62</f>
        <v>533635.55000000005</v>
      </c>
      <c r="G53" s="72"/>
      <c r="H53" s="72"/>
      <c r="I53" s="76">
        <f>I54+I55+I56+I57+I58+I59+I60+I61+I62</f>
        <v>419067.31</v>
      </c>
      <c r="J53" s="75">
        <f t="shared" si="3"/>
        <v>78.530620757931132</v>
      </c>
      <c r="K53" s="75"/>
    </row>
    <row r="54" spans="1:11" x14ac:dyDescent="0.25">
      <c r="A54" s="8"/>
      <c r="B54" s="18"/>
      <c r="C54" s="8"/>
      <c r="D54" s="8">
        <v>3231</v>
      </c>
      <c r="E54" s="8" t="s">
        <v>93</v>
      </c>
      <c r="F54" s="72">
        <v>14817.71</v>
      </c>
      <c r="G54" s="72"/>
      <c r="H54" s="72"/>
      <c r="I54" s="75">
        <v>15510.96</v>
      </c>
      <c r="J54" s="75">
        <f t="shared" si="3"/>
        <v>104.67852319960372</v>
      </c>
      <c r="K54" s="75"/>
    </row>
    <row r="55" spans="1:11" x14ac:dyDescent="0.25">
      <c r="A55" s="8"/>
      <c r="B55" s="18"/>
      <c r="C55" s="8"/>
      <c r="D55" s="8">
        <v>3232</v>
      </c>
      <c r="E55" s="8" t="s">
        <v>94</v>
      </c>
      <c r="F55" s="72">
        <v>65160.54</v>
      </c>
      <c r="G55" s="72"/>
      <c r="H55" s="72"/>
      <c r="I55" s="75">
        <v>95050.26</v>
      </c>
      <c r="J55" s="75">
        <f t="shared" si="3"/>
        <v>145.87089057273005</v>
      </c>
      <c r="K55" s="75"/>
    </row>
    <row r="56" spans="1:11" x14ac:dyDescent="0.25">
      <c r="A56" s="8"/>
      <c r="B56" s="18"/>
      <c r="C56" s="8"/>
      <c r="D56" s="8">
        <v>3233</v>
      </c>
      <c r="E56" s="8" t="s">
        <v>95</v>
      </c>
      <c r="F56" s="72">
        <v>2643.88</v>
      </c>
      <c r="G56" s="72"/>
      <c r="H56" s="72"/>
      <c r="I56" s="75">
        <v>1912.85</v>
      </c>
      <c r="J56" s="75">
        <f t="shared" si="3"/>
        <v>72.350106661421847</v>
      </c>
      <c r="K56" s="75"/>
    </row>
    <row r="57" spans="1:11" x14ac:dyDescent="0.25">
      <c r="A57" s="8"/>
      <c r="B57" s="18"/>
      <c r="C57" s="8"/>
      <c r="D57" s="8">
        <v>3234</v>
      </c>
      <c r="E57" s="8" t="s">
        <v>96</v>
      </c>
      <c r="F57" s="72">
        <v>34658.49</v>
      </c>
      <c r="G57" s="72"/>
      <c r="H57" s="72"/>
      <c r="I57" s="75">
        <v>31259.06</v>
      </c>
      <c r="J57" s="75">
        <f t="shared" si="3"/>
        <v>90.191638470112238</v>
      </c>
      <c r="K57" s="75"/>
    </row>
    <row r="58" spans="1:11" x14ac:dyDescent="0.25">
      <c r="A58" s="8"/>
      <c r="B58" s="18"/>
      <c r="C58" s="8"/>
      <c r="D58" s="8">
        <v>3235</v>
      </c>
      <c r="E58" s="8" t="s">
        <v>97</v>
      </c>
      <c r="F58" s="72">
        <v>163249.63</v>
      </c>
      <c r="G58" s="72"/>
      <c r="H58" s="72"/>
      <c r="I58" s="75">
        <v>52772.36</v>
      </c>
      <c r="J58" s="75">
        <f t="shared" si="3"/>
        <v>32.326174338036786</v>
      </c>
      <c r="K58" s="75"/>
    </row>
    <row r="59" spans="1:11" x14ac:dyDescent="0.25">
      <c r="A59" s="8"/>
      <c r="B59" s="18"/>
      <c r="C59" s="8"/>
      <c r="D59" s="8">
        <v>3236</v>
      </c>
      <c r="E59" s="8" t="s">
        <v>98</v>
      </c>
      <c r="F59" s="72">
        <v>70744.289999999994</v>
      </c>
      <c r="G59" s="72"/>
      <c r="H59" s="72"/>
      <c r="I59" s="75">
        <v>73935</v>
      </c>
      <c r="J59" s="75">
        <f t="shared" si="3"/>
        <v>104.51020145936867</v>
      </c>
      <c r="K59" s="75"/>
    </row>
    <row r="60" spans="1:11" x14ac:dyDescent="0.25">
      <c r="A60" s="8"/>
      <c r="B60" s="18"/>
      <c r="C60" s="8"/>
      <c r="D60" s="8">
        <v>3237</v>
      </c>
      <c r="E60" s="8" t="s">
        <v>99</v>
      </c>
      <c r="F60" s="72">
        <v>68059.63</v>
      </c>
      <c r="G60" s="72"/>
      <c r="H60" s="72"/>
      <c r="I60" s="75">
        <v>30515.33</v>
      </c>
      <c r="J60" s="75">
        <f t="shared" si="3"/>
        <v>44.836167930974646</v>
      </c>
      <c r="K60" s="75"/>
    </row>
    <row r="61" spans="1:11" x14ac:dyDescent="0.25">
      <c r="A61" s="8"/>
      <c r="B61" s="18"/>
      <c r="C61" s="8"/>
      <c r="D61" s="8">
        <v>3238</v>
      </c>
      <c r="E61" s="8" t="s">
        <v>100</v>
      </c>
      <c r="F61" s="72">
        <v>12089.2</v>
      </c>
      <c r="G61" s="72"/>
      <c r="H61" s="72"/>
      <c r="I61" s="75">
        <v>12223.57</v>
      </c>
      <c r="J61" s="75">
        <f t="shared" si="3"/>
        <v>101.11148793964861</v>
      </c>
      <c r="K61" s="75"/>
    </row>
    <row r="62" spans="1:11" x14ac:dyDescent="0.25">
      <c r="A62" s="8"/>
      <c r="B62" s="18"/>
      <c r="C62" s="8"/>
      <c r="D62" s="8">
        <v>3239</v>
      </c>
      <c r="E62" s="8" t="s">
        <v>101</v>
      </c>
      <c r="F62" s="72">
        <v>102212.18</v>
      </c>
      <c r="G62" s="72"/>
      <c r="H62" s="72"/>
      <c r="I62" s="75">
        <v>105887.92</v>
      </c>
      <c r="J62" s="75">
        <f t="shared" si="3"/>
        <v>103.59618589487086</v>
      </c>
      <c r="K62" s="75"/>
    </row>
    <row r="63" spans="1:11" x14ac:dyDescent="0.25">
      <c r="A63" s="8"/>
      <c r="B63" s="18"/>
      <c r="C63" s="8">
        <v>324</v>
      </c>
      <c r="D63" s="8"/>
      <c r="E63" s="8" t="s">
        <v>102</v>
      </c>
      <c r="F63" s="78">
        <f>F64</f>
        <v>8070.27</v>
      </c>
      <c r="G63" s="72"/>
      <c r="H63" s="72"/>
      <c r="I63" s="76">
        <f>I64</f>
        <v>7665.45</v>
      </c>
      <c r="J63" s="75">
        <f t="shared" si="3"/>
        <v>94.983810950562983</v>
      </c>
      <c r="K63" s="75"/>
    </row>
    <row r="64" spans="1:11" x14ac:dyDescent="0.25">
      <c r="A64" s="8"/>
      <c r="B64" s="18"/>
      <c r="C64" s="8"/>
      <c r="D64" s="8">
        <v>3241</v>
      </c>
      <c r="E64" s="8" t="s">
        <v>102</v>
      </c>
      <c r="F64" s="72">
        <v>8070.27</v>
      </c>
      <c r="G64" s="72"/>
      <c r="H64" s="72"/>
      <c r="I64" s="75">
        <v>7665.45</v>
      </c>
      <c r="J64" s="75">
        <f t="shared" si="3"/>
        <v>94.983810950562983</v>
      </c>
      <c r="K64" s="75"/>
    </row>
    <row r="65" spans="1:11" x14ac:dyDescent="0.25">
      <c r="A65" s="8"/>
      <c r="B65" s="18"/>
      <c r="C65" s="8">
        <v>329</v>
      </c>
      <c r="D65" s="8"/>
      <c r="E65" s="8" t="s">
        <v>103</v>
      </c>
      <c r="F65" s="78">
        <f>F66+F67+F68+F69+F70+F71+F72</f>
        <v>87453.790000000008</v>
      </c>
      <c r="G65" s="72"/>
      <c r="H65" s="72"/>
      <c r="I65" s="76">
        <f>I66+I67+I68+I69+I70+I71+I72</f>
        <v>85446.239999999991</v>
      </c>
      <c r="J65" s="75">
        <f t="shared" si="3"/>
        <v>97.704444827376818</v>
      </c>
      <c r="K65" s="75"/>
    </row>
    <row r="66" spans="1:11" ht="25.5" x14ac:dyDescent="0.25">
      <c r="A66" s="8"/>
      <c r="B66" s="18"/>
      <c r="C66" s="8"/>
      <c r="D66" s="8">
        <v>3291</v>
      </c>
      <c r="E66" s="23" t="s">
        <v>113</v>
      </c>
      <c r="F66" s="72">
        <v>21504.69</v>
      </c>
      <c r="G66" s="72"/>
      <c r="H66" s="72"/>
      <c r="I66" s="75">
        <v>23970.94</v>
      </c>
      <c r="J66" s="75">
        <f t="shared" si="3"/>
        <v>111.46842851489605</v>
      </c>
      <c r="K66" s="75"/>
    </row>
    <row r="67" spans="1:11" x14ac:dyDescent="0.25">
      <c r="A67" s="8"/>
      <c r="B67" s="18"/>
      <c r="C67" s="8"/>
      <c r="D67" s="8">
        <v>3292</v>
      </c>
      <c r="E67" s="8" t="s">
        <v>104</v>
      </c>
      <c r="F67" s="72">
        <v>42608.18</v>
      </c>
      <c r="G67" s="72"/>
      <c r="H67" s="72"/>
      <c r="I67" s="75">
        <v>43049.01</v>
      </c>
      <c r="J67" s="75">
        <f t="shared" si="3"/>
        <v>101.03461354134346</v>
      </c>
      <c r="K67" s="75"/>
    </row>
    <row r="68" spans="1:11" x14ac:dyDescent="0.25">
      <c r="A68" s="8"/>
      <c r="B68" s="18"/>
      <c r="C68" s="8"/>
      <c r="D68" s="8">
        <v>3293</v>
      </c>
      <c r="E68" s="8" t="s">
        <v>105</v>
      </c>
      <c r="F68" s="72">
        <v>10041.1</v>
      </c>
      <c r="G68" s="72"/>
      <c r="H68" s="72"/>
      <c r="I68" s="75">
        <v>5491.33</v>
      </c>
      <c r="J68" s="75">
        <f t="shared" si="3"/>
        <v>54.688530141119998</v>
      </c>
      <c r="K68" s="75"/>
    </row>
    <row r="69" spans="1:11" x14ac:dyDescent="0.25">
      <c r="A69" s="8"/>
      <c r="B69" s="18"/>
      <c r="C69" s="8"/>
      <c r="D69" s="8">
        <v>3294</v>
      </c>
      <c r="E69" s="8" t="s">
        <v>106</v>
      </c>
      <c r="F69" s="72">
        <v>1833.35</v>
      </c>
      <c r="G69" s="72"/>
      <c r="H69" s="72"/>
      <c r="I69" s="75">
        <v>3097</v>
      </c>
      <c r="J69" s="75">
        <f t="shared" si="3"/>
        <v>168.92573703875419</v>
      </c>
      <c r="K69" s="75"/>
    </row>
    <row r="70" spans="1:11" x14ac:dyDescent="0.25">
      <c r="A70" s="8"/>
      <c r="B70" s="18"/>
      <c r="C70" s="8"/>
      <c r="D70" s="8">
        <v>3295</v>
      </c>
      <c r="E70" s="8" t="s">
        <v>107</v>
      </c>
      <c r="F70" s="72">
        <v>10176.469999999999</v>
      </c>
      <c r="G70" s="72"/>
      <c r="H70" s="72"/>
      <c r="I70" s="75">
        <v>8245.98</v>
      </c>
      <c r="J70" s="75">
        <f t="shared" si="3"/>
        <v>81.029865955483587</v>
      </c>
      <c r="K70" s="75"/>
    </row>
    <row r="71" spans="1:11" x14ac:dyDescent="0.25">
      <c r="A71" s="8"/>
      <c r="B71" s="18"/>
      <c r="C71" s="8"/>
      <c r="D71" s="8">
        <v>3296</v>
      </c>
      <c r="E71" s="8" t="s">
        <v>108</v>
      </c>
      <c r="F71" s="72"/>
      <c r="G71" s="72"/>
      <c r="H71" s="72"/>
      <c r="I71" s="75"/>
      <c r="J71" s="75"/>
      <c r="K71" s="75"/>
    </row>
    <row r="72" spans="1:11" x14ac:dyDescent="0.25">
      <c r="A72" s="8"/>
      <c r="B72" s="18"/>
      <c r="C72" s="9"/>
      <c r="D72" s="8">
        <v>3299</v>
      </c>
      <c r="E72" s="8" t="s">
        <v>103</v>
      </c>
      <c r="F72" s="72">
        <v>1290</v>
      </c>
      <c r="G72" s="72"/>
      <c r="H72" s="72"/>
      <c r="I72" s="75">
        <v>1591.98</v>
      </c>
      <c r="J72" s="75">
        <f t="shared" si="3"/>
        <v>123.40930232558141</v>
      </c>
      <c r="K72" s="75"/>
    </row>
    <row r="73" spans="1:11" x14ac:dyDescent="0.25">
      <c r="A73" s="8"/>
      <c r="B73" s="18">
        <v>34</v>
      </c>
      <c r="C73" s="9"/>
      <c r="D73" s="8"/>
      <c r="E73" s="8" t="s">
        <v>109</v>
      </c>
      <c r="F73" s="78">
        <f>F74</f>
        <v>0.22</v>
      </c>
      <c r="G73" s="78">
        <v>132</v>
      </c>
      <c r="H73" s="78">
        <v>132</v>
      </c>
      <c r="I73" s="76">
        <f>I74</f>
        <v>0.19</v>
      </c>
      <c r="J73" s="75">
        <f t="shared" si="3"/>
        <v>86.36363636363636</v>
      </c>
      <c r="K73" s="75">
        <f t="shared" si="4"/>
        <v>0.14393939393939392</v>
      </c>
    </row>
    <row r="74" spans="1:11" x14ac:dyDescent="0.25">
      <c r="A74" s="8"/>
      <c r="B74" s="18"/>
      <c r="C74" s="8">
        <v>343</v>
      </c>
      <c r="D74" s="8"/>
      <c r="E74" s="8" t="s">
        <v>110</v>
      </c>
      <c r="F74" s="78">
        <f>F75</f>
        <v>0.22</v>
      </c>
      <c r="G74" s="72"/>
      <c r="H74" s="72"/>
      <c r="I74" s="76">
        <f>I75</f>
        <v>0.19</v>
      </c>
      <c r="J74" s="75">
        <f t="shared" si="3"/>
        <v>86.36363636363636</v>
      </c>
      <c r="K74" s="75"/>
    </row>
    <row r="75" spans="1:11" x14ac:dyDescent="0.25">
      <c r="A75" s="8"/>
      <c r="B75" s="18"/>
      <c r="C75" s="8"/>
      <c r="D75" s="8">
        <v>3433</v>
      </c>
      <c r="E75" s="8" t="s">
        <v>111</v>
      </c>
      <c r="F75" s="72">
        <v>0.22</v>
      </c>
      <c r="G75" s="72"/>
      <c r="H75" s="72"/>
      <c r="I75" s="75">
        <v>0.19</v>
      </c>
      <c r="J75" s="75">
        <f t="shared" si="3"/>
        <v>86.36363636363636</v>
      </c>
      <c r="K75" s="75"/>
    </row>
    <row r="76" spans="1:11" ht="25.5" x14ac:dyDescent="0.25">
      <c r="A76" s="8"/>
      <c r="B76" s="18">
        <v>37</v>
      </c>
      <c r="C76" s="8"/>
      <c r="D76" s="8"/>
      <c r="E76" s="23" t="s">
        <v>112</v>
      </c>
      <c r="F76" s="78">
        <f>F77</f>
        <v>1617.5</v>
      </c>
      <c r="G76" s="78">
        <v>2500</v>
      </c>
      <c r="H76" s="78">
        <v>2500</v>
      </c>
      <c r="I76" s="76">
        <f>I77</f>
        <v>1995</v>
      </c>
      <c r="J76" s="75">
        <f t="shared" si="3"/>
        <v>123.33848531684698</v>
      </c>
      <c r="K76" s="75">
        <f t="shared" si="4"/>
        <v>79.800000000000011</v>
      </c>
    </row>
    <row r="77" spans="1:11" x14ac:dyDescent="0.25">
      <c r="A77" s="8"/>
      <c r="B77" s="18"/>
      <c r="C77" s="8">
        <v>372</v>
      </c>
      <c r="D77" s="8"/>
      <c r="E77" s="8" t="s">
        <v>114</v>
      </c>
      <c r="F77" s="78">
        <f>F78</f>
        <v>1617.5</v>
      </c>
      <c r="G77" s="72"/>
      <c r="H77" s="72"/>
      <c r="I77" s="76">
        <f>I78</f>
        <v>1995</v>
      </c>
      <c r="J77" s="75">
        <f t="shared" si="3"/>
        <v>123.33848531684698</v>
      </c>
      <c r="K77" s="75"/>
    </row>
    <row r="78" spans="1:11" x14ac:dyDescent="0.25">
      <c r="A78" s="8"/>
      <c r="B78" s="18"/>
      <c r="C78" s="8"/>
      <c r="D78" s="8">
        <v>3721</v>
      </c>
      <c r="E78" s="8" t="s">
        <v>115</v>
      </c>
      <c r="F78" s="72">
        <v>1617.5</v>
      </c>
      <c r="G78" s="72"/>
      <c r="H78" s="72"/>
      <c r="I78" s="75">
        <v>1995</v>
      </c>
      <c r="J78" s="75">
        <f t="shared" si="3"/>
        <v>123.33848531684698</v>
      </c>
      <c r="K78" s="75"/>
    </row>
    <row r="79" spans="1:11" x14ac:dyDescent="0.25">
      <c r="A79" s="8"/>
      <c r="B79" s="18">
        <v>38</v>
      </c>
      <c r="C79" s="8"/>
      <c r="D79" s="8"/>
      <c r="E79" s="8" t="s">
        <v>116</v>
      </c>
      <c r="F79" s="78">
        <f>F80</f>
        <v>0</v>
      </c>
      <c r="G79" s="78">
        <v>200</v>
      </c>
      <c r="H79" s="78">
        <v>200</v>
      </c>
      <c r="I79" s="76">
        <f>I80</f>
        <v>0</v>
      </c>
      <c r="J79" s="75"/>
      <c r="K79" s="75">
        <f t="shared" si="4"/>
        <v>0</v>
      </c>
    </row>
    <row r="80" spans="1:11" x14ac:dyDescent="0.25">
      <c r="A80" s="8"/>
      <c r="B80" s="18"/>
      <c r="C80" s="8">
        <v>383</v>
      </c>
      <c r="D80" s="8"/>
      <c r="E80" s="8" t="s">
        <v>117</v>
      </c>
      <c r="F80" s="72">
        <f>F81</f>
        <v>0</v>
      </c>
      <c r="G80" s="72"/>
      <c r="H80" s="72"/>
      <c r="I80" s="76">
        <f>I81</f>
        <v>0</v>
      </c>
      <c r="J80" s="75"/>
      <c r="K80" s="75"/>
    </row>
    <row r="81" spans="1:11" x14ac:dyDescent="0.25">
      <c r="A81" s="8"/>
      <c r="B81" s="18"/>
      <c r="C81" s="8"/>
      <c r="D81" s="8">
        <v>3835</v>
      </c>
      <c r="E81" s="8" t="s">
        <v>118</v>
      </c>
      <c r="F81" s="72"/>
      <c r="G81" s="72"/>
      <c r="H81" s="72"/>
      <c r="I81" s="75"/>
      <c r="J81" s="75"/>
      <c r="K81" s="75"/>
    </row>
    <row r="82" spans="1:11" x14ac:dyDescent="0.25">
      <c r="A82" s="8"/>
      <c r="B82" s="8"/>
      <c r="C82" s="8"/>
      <c r="D82" s="8"/>
      <c r="E82" s="8"/>
      <c r="F82" s="72"/>
      <c r="G82" s="72"/>
      <c r="H82" s="72"/>
      <c r="I82" s="75"/>
      <c r="J82" s="75"/>
      <c r="K82" s="75"/>
    </row>
    <row r="83" spans="1:11" x14ac:dyDescent="0.25">
      <c r="A83" s="10">
        <v>4</v>
      </c>
      <c r="B83" s="11"/>
      <c r="C83" s="11"/>
      <c r="D83" s="11"/>
      <c r="E83" s="16" t="s">
        <v>6</v>
      </c>
      <c r="F83" s="78">
        <f>F84+F87</f>
        <v>1047350.29</v>
      </c>
      <c r="G83" s="78">
        <f>G87</f>
        <v>5107500</v>
      </c>
      <c r="H83" s="78">
        <f>H87</f>
        <v>5107500</v>
      </c>
      <c r="I83" s="76">
        <f>I84+I87</f>
        <v>5136182.8499999996</v>
      </c>
      <c r="J83" s="75">
        <f t="shared" si="3"/>
        <v>490.39780664022157</v>
      </c>
      <c r="K83" s="75">
        <f t="shared" si="4"/>
        <v>100.56158296622613</v>
      </c>
    </row>
    <row r="84" spans="1:11" x14ac:dyDescent="0.25">
      <c r="A84" s="12"/>
      <c r="B84" s="12">
        <v>41</v>
      </c>
      <c r="C84" s="12"/>
      <c r="D84" s="12"/>
      <c r="E84" s="17" t="s">
        <v>7</v>
      </c>
      <c r="F84" s="78">
        <f>F85</f>
        <v>0</v>
      </c>
      <c r="G84" s="72"/>
      <c r="H84" s="79"/>
      <c r="I84" s="75"/>
      <c r="J84" s="75"/>
      <c r="K84" s="75"/>
    </row>
    <row r="85" spans="1:11" x14ac:dyDescent="0.25">
      <c r="A85" s="12"/>
      <c r="B85" s="12"/>
      <c r="C85" s="8">
        <v>412</v>
      </c>
      <c r="D85" s="8"/>
      <c r="E85" s="8" t="s">
        <v>119</v>
      </c>
      <c r="F85" s="78">
        <f>F86</f>
        <v>0</v>
      </c>
      <c r="G85" s="72"/>
      <c r="H85" s="79"/>
      <c r="I85" s="75"/>
      <c r="J85" s="75"/>
      <c r="K85" s="75"/>
    </row>
    <row r="86" spans="1:11" x14ac:dyDescent="0.25">
      <c r="A86" s="12"/>
      <c r="B86" s="12"/>
      <c r="C86" s="8"/>
      <c r="D86" s="8">
        <v>4124</v>
      </c>
      <c r="E86" s="8" t="s">
        <v>120</v>
      </c>
      <c r="F86" s="72"/>
      <c r="G86" s="72"/>
      <c r="H86" s="79"/>
      <c r="I86" s="75"/>
      <c r="J86" s="75"/>
      <c r="K86" s="75"/>
    </row>
    <row r="87" spans="1:11" x14ac:dyDescent="0.25">
      <c r="A87" s="12"/>
      <c r="B87" s="12">
        <v>42</v>
      </c>
      <c r="C87" s="8"/>
      <c r="D87" s="8"/>
      <c r="E87" s="8" t="s">
        <v>121</v>
      </c>
      <c r="F87" s="78">
        <f>F88+F90+F96</f>
        <v>1047350.29</v>
      </c>
      <c r="G87" s="72">
        <v>5107500</v>
      </c>
      <c r="H87" s="79">
        <v>5107500</v>
      </c>
      <c r="I87" s="76">
        <f>I88+I90+I96</f>
        <v>5136182.8499999996</v>
      </c>
      <c r="J87" s="75">
        <f t="shared" si="3"/>
        <v>490.39780664022157</v>
      </c>
      <c r="K87" s="75">
        <f t="shared" si="4"/>
        <v>100.56158296622613</v>
      </c>
    </row>
    <row r="88" spans="1:11" x14ac:dyDescent="0.25">
      <c r="A88" s="12"/>
      <c r="B88" s="12"/>
      <c r="C88" s="8">
        <v>421</v>
      </c>
      <c r="D88" s="8"/>
      <c r="E88" s="8" t="s">
        <v>122</v>
      </c>
      <c r="F88" s="72">
        <v>490123.89</v>
      </c>
      <c r="G88" s="72"/>
      <c r="H88" s="79"/>
      <c r="I88" s="76">
        <f>I89</f>
        <v>4999998.2699999996</v>
      </c>
      <c r="J88" s="75"/>
      <c r="K88" s="75"/>
    </row>
    <row r="89" spans="1:11" x14ac:dyDescent="0.25">
      <c r="A89" s="12"/>
      <c r="B89" s="12"/>
      <c r="C89" s="8"/>
      <c r="D89" s="8">
        <v>4212</v>
      </c>
      <c r="E89" s="8" t="s">
        <v>123</v>
      </c>
      <c r="F89" s="72">
        <v>490123.89</v>
      </c>
      <c r="G89" s="72"/>
      <c r="H89" s="79"/>
      <c r="I89" s="75">
        <v>4999998.2699999996</v>
      </c>
      <c r="J89" s="75"/>
      <c r="K89" s="75"/>
    </row>
    <row r="90" spans="1:11" x14ac:dyDescent="0.25">
      <c r="A90" s="12"/>
      <c r="B90" s="12"/>
      <c r="C90" s="8">
        <v>422</v>
      </c>
      <c r="D90" s="8"/>
      <c r="E90" s="8" t="s">
        <v>124</v>
      </c>
      <c r="F90" s="78">
        <f>F91+F92+F93+F94+F95</f>
        <v>63273.9</v>
      </c>
      <c r="G90" s="72"/>
      <c r="H90" s="79"/>
      <c r="I90" s="76">
        <f>I91+I92+I93+I94+I95</f>
        <v>114604.58</v>
      </c>
      <c r="J90" s="75">
        <f t="shared" si="3"/>
        <v>181.12457111067911</v>
      </c>
      <c r="K90" s="75"/>
    </row>
    <row r="91" spans="1:11" x14ac:dyDescent="0.25">
      <c r="A91" s="12"/>
      <c r="B91" s="12"/>
      <c r="C91" s="8"/>
      <c r="D91" s="8">
        <v>4221</v>
      </c>
      <c r="E91" s="8" t="s">
        <v>125</v>
      </c>
      <c r="F91" s="72"/>
      <c r="G91" s="72"/>
      <c r="H91" s="79"/>
      <c r="I91" s="75"/>
      <c r="J91" s="75"/>
      <c r="K91" s="75"/>
    </row>
    <row r="92" spans="1:11" x14ac:dyDescent="0.25">
      <c r="A92" s="12"/>
      <c r="B92" s="12"/>
      <c r="C92" s="8"/>
      <c r="D92" s="8">
        <v>4222</v>
      </c>
      <c r="E92" s="8" t="s">
        <v>126</v>
      </c>
      <c r="F92" s="72">
        <v>2225</v>
      </c>
      <c r="G92" s="72"/>
      <c r="H92" s="79"/>
      <c r="I92" s="75"/>
      <c r="J92" s="75"/>
      <c r="K92" s="75"/>
    </row>
    <row r="93" spans="1:11" x14ac:dyDescent="0.25">
      <c r="A93" s="12"/>
      <c r="B93" s="12"/>
      <c r="C93" s="8"/>
      <c r="D93" s="8">
        <v>4223</v>
      </c>
      <c r="E93" s="8" t="s">
        <v>127</v>
      </c>
      <c r="F93" s="72">
        <v>690</v>
      </c>
      <c r="G93" s="72"/>
      <c r="H93" s="79"/>
      <c r="I93" s="75"/>
      <c r="J93" s="75">
        <f t="shared" si="3"/>
        <v>0</v>
      </c>
      <c r="K93" s="75"/>
    </row>
    <row r="94" spans="1:11" x14ac:dyDescent="0.25">
      <c r="A94" s="12"/>
      <c r="B94" s="12"/>
      <c r="C94" s="8"/>
      <c r="D94" s="8">
        <v>4225</v>
      </c>
      <c r="E94" s="8" t="s">
        <v>128</v>
      </c>
      <c r="F94" s="72"/>
      <c r="G94" s="72"/>
      <c r="H94" s="79"/>
      <c r="I94" s="75"/>
      <c r="J94" s="75"/>
      <c r="K94" s="75"/>
    </row>
    <row r="95" spans="1:11" x14ac:dyDescent="0.25">
      <c r="A95" s="12"/>
      <c r="B95" s="12"/>
      <c r="C95" s="8"/>
      <c r="D95" s="8">
        <v>4227</v>
      </c>
      <c r="E95" s="8" t="s">
        <v>129</v>
      </c>
      <c r="F95" s="72">
        <v>60358.9</v>
      </c>
      <c r="G95" s="72"/>
      <c r="H95" s="79"/>
      <c r="I95" s="75">
        <v>114604.58</v>
      </c>
      <c r="J95" s="75">
        <f t="shared" si="3"/>
        <v>189.87188301973694</v>
      </c>
      <c r="K95" s="75"/>
    </row>
    <row r="96" spans="1:11" x14ac:dyDescent="0.25">
      <c r="A96" s="12"/>
      <c r="B96" s="12"/>
      <c r="C96" s="8">
        <v>423</v>
      </c>
      <c r="D96" s="8"/>
      <c r="E96" s="8" t="s">
        <v>130</v>
      </c>
      <c r="F96" s="78">
        <f>F97</f>
        <v>493952.5</v>
      </c>
      <c r="G96" s="72"/>
      <c r="H96" s="79"/>
      <c r="I96" s="76">
        <f>I97</f>
        <v>21580</v>
      </c>
      <c r="J96" s="75"/>
      <c r="K96" s="75"/>
    </row>
    <row r="97" spans="1:11" x14ac:dyDescent="0.25">
      <c r="A97" s="12"/>
      <c r="B97" s="12"/>
      <c r="C97" s="8"/>
      <c r="D97" s="8">
        <v>4231</v>
      </c>
      <c r="E97" s="8" t="s">
        <v>131</v>
      </c>
      <c r="F97" s="72">
        <v>493952.5</v>
      </c>
      <c r="G97" s="72"/>
      <c r="H97" s="79"/>
      <c r="I97" s="75">
        <v>21580</v>
      </c>
      <c r="J97" s="75"/>
      <c r="K97" s="75"/>
    </row>
    <row r="98" spans="1:11" x14ac:dyDescent="0.25">
      <c r="A98" s="12"/>
      <c r="B98" s="12"/>
      <c r="C98" s="8"/>
      <c r="D98" s="8"/>
      <c r="E98" s="8"/>
      <c r="F98" s="5"/>
      <c r="G98" s="5"/>
      <c r="H98" s="6"/>
      <c r="I98" s="88"/>
      <c r="J98" s="88"/>
      <c r="K98" s="88"/>
    </row>
    <row r="101" spans="1:11" ht="1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ht="4.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</sheetData>
  <mergeCells count="12">
    <mergeCell ref="A1:K1"/>
    <mergeCell ref="A2:K2"/>
    <mergeCell ref="A4:K4"/>
    <mergeCell ref="A6:K6"/>
    <mergeCell ref="A30:E30"/>
    <mergeCell ref="A9:E9"/>
    <mergeCell ref="A29:E29"/>
    <mergeCell ref="A8:E8"/>
    <mergeCell ref="A7:K7"/>
    <mergeCell ref="A5:K5"/>
    <mergeCell ref="A28:K28"/>
    <mergeCell ref="A3:K3"/>
  </mergeCells>
  <pageMargins left="0" right="0" top="0.74803149606299213" bottom="0.74803149606299213" header="0.31496062992125984" footer="0.31496062992125984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workbookViewId="0">
      <selection activeCell="F4" sqref="F4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40" t="s">
        <v>42</v>
      </c>
      <c r="C2" s="140"/>
      <c r="D2" s="140"/>
      <c r="E2" s="140"/>
      <c r="F2" s="140"/>
      <c r="G2" s="140"/>
      <c r="H2" s="140"/>
    </row>
    <row r="3" spans="2:8" ht="18" x14ac:dyDescent="0.25">
      <c r="B3" s="51"/>
      <c r="C3" s="51"/>
      <c r="D3" s="51"/>
      <c r="E3" s="51"/>
      <c r="F3" s="52"/>
      <c r="G3" s="52"/>
      <c r="H3" s="52"/>
    </row>
    <row r="4" spans="2:8" ht="33.75" customHeight="1" x14ac:dyDescent="0.25">
      <c r="B4" s="35" t="s">
        <v>8</v>
      </c>
      <c r="C4" s="35" t="s">
        <v>164</v>
      </c>
      <c r="D4" s="35" t="s">
        <v>159</v>
      </c>
      <c r="E4" s="35" t="s">
        <v>161</v>
      </c>
      <c r="F4" s="35" t="s">
        <v>167</v>
      </c>
      <c r="G4" s="35" t="s">
        <v>27</v>
      </c>
      <c r="H4" s="35" t="s">
        <v>56</v>
      </c>
    </row>
    <row r="5" spans="2:8" x14ac:dyDescent="0.25">
      <c r="B5" s="35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39</v>
      </c>
      <c r="H5" s="37" t="s">
        <v>40</v>
      </c>
    </row>
    <row r="6" spans="2:8" x14ac:dyDescent="0.25">
      <c r="B6" s="122" t="s">
        <v>53</v>
      </c>
      <c r="C6" s="123">
        <f>C7+C10+C12+C14</f>
        <v>3481935.39</v>
      </c>
      <c r="D6" s="123">
        <f>D7+D10+D12+D14</f>
        <v>7684359</v>
      </c>
      <c r="E6" s="123">
        <f>E7+E10+E12+E14</f>
        <v>7681359</v>
      </c>
      <c r="F6" s="123">
        <f>F7+F10+F12+F14</f>
        <v>7635572.5599999996</v>
      </c>
      <c r="G6" s="124">
        <f>F6/C6*100</f>
        <v>219.29104663828926</v>
      </c>
      <c r="H6" s="124">
        <f>F6/E6*100</f>
        <v>99.403927872658983</v>
      </c>
    </row>
    <row r="7" spans="2:8" x14ac:dyDescent="0.25">
      <c r="B7" s="7" t="s">
        <v>19</v>
      </c>
      <c r="C7" s="78">
        <f>C8+C9</f>
        <v>2769175.41</v>
      </c>
      <c r="D7" s="78">
        <f>D8+D9</f>
        <v>7049507</v>
      </c>
      <c r="E7" s="78">
        <f>E8+E9</f>
        <v>7046507</v>
      </c>
      <c r="F7" s="78">
        <f>F8+F9</f>
        <v>6962406.4299999997</v>
      </c>
      <c r="G7" s="87">
        <f t="shared" ref="G7:G25" si="0">F7/C7*100</f>
        <v>251.42525839488079</v>
      </c>
      <c r="H7" s="87">
        <f t="shared" ref="H7:H25" si="1">F7/E7*100</f>
        <v>98.806492777201527</v>
      </c>
    </row>
    <row r="8" spans="2:8" x14ac:dyDescent="0.25">
      <c r="B8" s="20" t="s">
        <v>20</v>
      </c>
      <c r="C8" s="72">
        <v>2689541.41</v>
      </c>
      <c r="D8" s="72">
        <v>6969873</v>
      </c>
      <c r="E8" s="72">
        <v>6966873</v>
      </c>
      <c r="F8" s="75">
        <v>6882772.4299999997</v>
      </c>
      <c r="G8" s="73">
        <f t="shared" si="0"/>
        <v>255.9087733101681</v>
      </c>
      <c r="H8" s="73">
        <f t="shared" si="1"/>
        <v>98.792850537106105</v>
      </c>
    </row>
    <row r="9" spans="2:8" x14ac:dyDescent="0.25">
      <c r="B9" s="21" t="s">
        <v>21</v>
      </c>
      <c r="C9" s="72">
        <v>79634</v>
      </c>
      <c r="D9" s="72">
        <v>79634</v>
      </c>
      <c r="E9" s="72">
        <v>79634</v>
      </c>
      <c r="F9" s="75">
        <v>79634</v>
      </c>
      <c r="G9" s="73">
        <f t="shared" si="0"/>
        <v>100</v>
      </c>
      <c r="H9" s="73">
        <f t="shared" si="1"/>
        <v>100</v>
      </c>
    </row>
    <row r="10" spans="2:8" x14ac:dyDescent="0.25">
      <c r="B10" s="7" t="s">
        <v>25</v>
      </c>
      <c r="C10" s="78">
        <f>C11</f>
        <v>568461.74</v>
      </c>
      <c r="D10" s="78">
        <f>D11</f>
        <v>502252</v>
      </c>
      <c r="E10" s="78">
        <f>E11</f>
        <v>502252</v>
      </c>
      <c r="F10" s="78">
        <f>F11</f>
        <v>524699.52</v>
      </c>
      <c r="G10" s="87">
        <f t="shared" si="0"/>
        <v>92.301641971542352</v>
      </c>
      <c r="H10" s="87">
        <f t="shared" si="1"/>
        <v>104.46937393977524</v>
      </c>
    </row>
    <row r="11" spans="2:8" x14ac:dyDescent="0.25">
      <c r="B11" s="22" t="s">
        <v>26</v>
      </c>
      <c r="C11" s="72">
        <v>568461.74</v>
      </c>
      <c r="D11" s="72">
        <v>502252</v>
      </c>
      <c r="E11" s="79">
        <v>502252</v>
      </c>
      <c r="F11" s="75">
        <v>524699.52</v>
      </c>
      <c r="G11" s="73">
        <f t="shared" si="0"/>
        <v>92.301641971542352</v>
      </c>
      <c r="H11" s="73">
        <f t="shared" si="1"/>
        <v>104.46937393977524</v>
      </c>
    </row>
    <row r="12" spans="2:8" x14ac:dyDescent="0.25">
      <c r="B12" s="7" t="s">
        <v>150</v>
      </c>
      <c r="C12" s="78">
        <f>C13</f>
        <v>143851.84</v>
      </c>
      <c r="D12" s="78">
        <f>D13</f>
        <v>132500</v>
      </c>
      <c r="E12" s="78">
        <f>E13</f>
        <v>132500</v>
      </c>
      <c r="F12" s="78">
        <f>F13</f>
        <v>148020.21</v>
      </c>
      <c r="G12" s="73">
        <f t="shared" si="0"/>
        <v>102.89768278250733</v>
      </c>
      <c r="H12" s="73">
        <f t="shared" si="1"/>
        <v>111.71336603773585</v>
      </c>
    </row>
    <row r="13" spans="2:8" x14ac:dyDescent="0.25">
      <c r="B13" s="22" t="s">
        <v>151</v>
      </c>
      <c r="C13" s="72">
        <v>143851.84</v>
      </c>
      <c r="D13" s="72">
        <v>132500</v>
      </c>
      <c r="E13" s="79">
        <v>132500</v>
      </c>
      <c r="F13" s="75">
        <v>148020.21</v>
      </c>
      <c r="G13" s="73">
        <f t="shared" si="0"/>
        <v>102.89768278250733</v>
      </c>
      <c r="H13" s="73">
        <f t="shared" si="1"/>
        <v>111.71336603773585</v>
      </c>
    </row>
    <row r="14" spans="2:8" x14ac:dyDescent="0.25">
      <c r="B14" s="16" t="s">
        <v>152</v>
      </c>
      <c r="C14" s="78">
        <f>C15</f>
        <v>446.4</v>
      </c>
      <c r="D14" s="78">
        <f>D15</f>
        <v>100</v>
      </c>
      <c r="E14" s="78">
        <f>E15</f>
        <v>100</v>
      </c>
      <c r="F14" s="78">
        <f>F15</f>
        <v>446.4</v>
      </c>
      <c r="G14" s="73">
        <f t="shared" si="0"/>
        <v>100</v>
      </c>
      <c r="H14" s="73">
        <f t="shared" si="1"/>
        <v>446.4</v>
      </c>
    </row>
    <row r="15" spans="2:8" x14ac:dyDescent="0.25">
      <c r="B15" s="22" t="s">
        <v>153</v>
      </c>
      <c r="C15" s="72">
        <v>446.4</v>
      </c>
      <c r="D15" s="72">
        <v>100</v>
      </c>
      <c r="E15" s="79">
        <v>100</v>
      </c>
      <c r="F15" s="75">
        <v>446.4</v>
      </c>
      <c r="G15" s="73">
        <f t="shared" si="0"/>
        <v>100</v>
      </c>
      <c r="H15" s="73">
        <f t="shared" si="1"/>
        <v>446.4</v>
      </c>
    </row>
    <row r="16" spans="2:8" ht="15.75" customHeight="1" x14ac:dyDescent="0.25">
      <c r="B16" s="122" t="s">
        <v>54</v>
      </c>
      <c r="C16" s="125">
        <f>C17+C20+C22+C24</f>
        <v>3463960.1100000003</v>
      </c>
      <c r="D16" s="125">
        <f>D17+D20+D22+D24</f>
        <v>7684359</v>
      </c>
      <c r="E16" s="125">
        <f>E17+E20+E22+E24</f>
        <v>7681359</v>
      </c>
      <c r="F16" s="125">
        <f>F17+F20+F22+F24</f>
        <v>7596842.6500000004</v>
      </c>
      <c r="G16" s="126">
        <f t="shared" si="0"/>
        <v>219.31091608326864</v>
      </c>
      <c r="H16" s="126">
        <f t="shared" si="1"/>
        <v>98.899721390446672</v>
      </c>
    </row>
    <row r="17" spans="2:11" ht="15.75" customHeight="1" x14ac:dyDescent="0.25">
      <c r="B17" s="7" t="s">
        <v>19</v>
      </c>
      <c r="C17" s="78">
        <f>C18+C19</f>
        <v>2769175.41</v>
      </c>
      <c r="D17" s="78">
        <f>D18+D19</f>
        <v>7049507</v>
      </c>
      <c r="E17" s="78">
        <f>E18+E19</f>
        <v>7046507</v>
      </c>
      <c r="F17" s="78">
        <f>F18+F19</f>
        <v>6962406.4299999997</v>
      </c>
      <c r="G17" s="87">
        <f t="shared" si="0"/>
        <v>251.42525839488079</v>
      </c>
      <c r="H17" s="87">
        <f t="shared" si="1"/>
        <v>98.806492777201527</v>
      </c>
    </row>
    <row r="18" spans="2:11" x14ac:dyDescent="0.25">
      <c r="B18" s="20" t="s">
        <v>20</v>
      </c>
      <c r="C18" s="72">
        <v>2689541.41</v>
      </c>
      <c r="D18" s="72">
        <v>6969873</v>
      </c>
      <c r="E18" s="72">
        <v>6966873</v>
      </c>
      <c r="F18" s="75">
        <v>6882772.4299999997</v>
      </c>
      <c r="G18" s="73">
        <f t="shared" si="0"/>
        <v>255.9087733101681</v>
      </c>
      <c r="H18" s="73">
        <f t="shared" si="1"/>
        <v>98.792850537106105</v>
      </c>
    </row>
    <row r="19" spans="2:11" x14ac:dyDescent="0.25">
      <c r="B19" s="21" t="s">
        <v>21</v>
      </c>
      <c r="C19" s="72">
        <v>79634</v>
      </c>
      <c r="D19" s="72">
        <v>79634</v>
      </c>
      <c r="E19" s="72">
        <v>79634</v>
      </c>
      <c r="F19" s="75">
        <v>79634</v>
      </c>
      <c r="G19" s="73">
        <f t="shared" si="0"/>
        <v>100</v>
      </c>
      <c r="H19" s="73">
        <f t="shared" si="1"/>
        <v>100</v>
      </c>
    </row>
    <row r="20" spans="2:11" x14ac:dyDescent="0.25">
      <c r="B20" s="7" t="s">
        <v>25</v>
      </c>
      <c r="C20" s="78">
        <f>C21</f>
        <v>457688.7</v>
      </c>
      <c r="D20" s="78">
        <f>D21</f>
        <v>502252</v>
      </c>
      <c r="E20" s="78">
        <f>E21</f>
        <v>502252</v>
      </c>
      <c r="F20" s="78">
        <f>F21</f>
        <v>501812.03</v>
      </c>
      <c r="G20" s="87">
        <f t="shared" si="0"/>
        <v>109.64046741813813</v>
      </c>
      <c r="H20" s="87">
        <f t="shared" si="1"/>
        <v>99.912400547932123</v>
      </c>
    </row>
    <row r="21" spans="2:11" x14ac:dyDescent="0.25">
      <c r="B21" s="22" t="s">
        <v>26</v>
      </c>
      <c r="C21" s="72">
        <v>457688.7</v>
      </c>
      <c r="D21" s="72">
        <v>502252</v>
      </c>
      <c r="E21" s="79">
        <v>502252</v>
      </c>
      <c r="F21" s="75">
        <v>501812.03</v>
      </c>
      <c r="G21" s="73">
        <f t="shared" si="0"/>
        <v>109.64046741813813</v>
      </c>
      <c r="H21" s="73">
        <f t="shared" si="1"/>
        <v>99.912400547932123</v>
      </c>
    </row>
    <row r="22" spans="2:11" x14ac:dyDescent="0.25">
      <c r="B22" s="7" t="s">
        <v>150</v>
      </c>
      <c r="C22" s="78">
        <f>C23</f>
        <v>236100.76</v>
      </c>
      <c r="D22" s="78">
        <f>D23</f>
        <v>132500</v>
      </c>
      <c r="E22" s="78">
        <f>E23</f>
        <v>132500</v>
      </c>
      <c r="F22" s="78">
        <f>F23</f>
        <v>132500</v>
      </c>
      <c r="G22" s="87">
        <f t="shared" si="0"/>
        <v>56.120107364330387</v>
      </c>
      <c r="H22" s="87">
        <f t="shared" si="1"/>
        <v>100</v>
      </c>
    </row>
    <row r="23" spans="2:11" x14ac:dyDescent="0.25">
      <c r="B23" s="22" t="s">
        <v>151</v>
      </c>
      <c r="C23" s="72">
        <v>236100.76</v>
      </c>
      <c r="D23" s="72">
        <v>132500</v>
      </c>
      <c r="E23" s="79">
        <v>132500</v>
      </c>
      <c r="F23" s="75">
        <v>132500</v>
      </c>
      <c r="G23" s="73">
        <f t="shared" si="0"/>
        <v>56.120107364330387</v>
      </c>
      <c r="H23" s="73">
        <f t="shared" si="1"/>
        <v>100</v>
      </c>
    </row>
    <row r="24" spans="2:11" x14ac:dyDescent="0.25">
      <c r="B24" s="7" t="s">
        <v>152</v>
      </c>
      <c r="C24" s="78">
        <f>C25</f>
        <v>995.24</v>
      </c>
      <c r="D24" s="78">
        <f>D25</f>
        <v>100</v>
      </c>
      <c r="E24" s="78">
        <f>E25</f>
        <v>100</v>
      </c>
      <c r="F24" s="78">
        <f>F25</f>
        <v>124.19</v>
      </c>
      <c r="G24" s="73">
        <f t="shared" si="0"/>
        <v>12.478397170531732</v>
      </c>
      <c r="H24" s="73">
        <f t="shared" si="1"/>
        <v>124.19</v>
      </c>
    </row>
    <row r="25" spans="2:11" x14ac:dyDescent="0.25">
      <c r="B25" s="22" t="s">
        <v>153</v>
      </c>
      <c r="C25" s="72">
        <v>995.24</v>
      </c>
      <c r="D25" s="72">
        <v>100</v>
      </c>
      <c r="E25" s="79">
        <v>100</v>
      </c>
      <c r="F25" s="86">
        <v>124.19</v>
      </c>
      <c r="G25" s="73">
        <f t="shared" si="0"/>
        <v>12.478397170531732</v>
      </c>
      <c r="H25" s="73">
        <f t="shared" si="1"/>
        <v>124.19</v>
      </c>
    </row>
    <row r="26" spans="2:11" x14ac:dyDescent="0.25">
      <c r="B26" s="128"/>
      <c r="C26" s="129"/>
      <c r="D26" s="129"/>
      <c r="E26" s="130"/>
      <c r="F26" s="131"/>
      <c r="G26" s="131"/>
      <c r="H26" s="131"/>
    </row>
    <row r="27" spans="2:11" x14ac:dyDescent="0.25">
      <c r="B27" s="132"/>
      <c r="C27" s="133"/>
      <c r="D27" s="133"/>
      <c r="E27" s="134"/>
      <c r="F27" s="135"/>
      <c r="G27" s="135"/>
      <c r="H27" s="135"/>
    </row>
    <row r="28" spans="2:11" x14ac:dyDescent="0.25">
      <c r="B28" s="132"/>
      <c r="C28" s="133"/>
      <c r="D28" s="133"/>
      <c r="E28" s="134"/>
      <c r="F28" s="135"/>
      <c r="G28" s="135"/>
      <c r="H28" s="135"/>
    </row>
    <row r="29" spans="2:11" x14ac:dyDescent="0.25">
      <c r="B29" s="136"/>
      <c r="C29" s="133"/>
      <c r="D29" s="133"/>
      <c r="E29" s="134"/>
      <c r="F29" s="135"/>
      <c r="G29" s="135"/>
      <c r="H29" s="135"/>
    </row>
    <row r="31" spans="2:11" ht="15" customHeight="1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2:11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2:1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D17" sqref="D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140" t="s">
        <v>43</v>
      </c>
      <c r="C2" s="140"/>
      <c r="D2" s="140"/>
      <c r="E2" s="140"/>
      <c r="F2" s="140"/>
      <c r="G2" s="140"/>
      <c r="H2" s="140"/>
    </row>
    <row r="3" spans="2:8" ht="18" x14ac:dyDescent="0.25">
      <c r="B3" s="51"/>
      <c r="C3" s="51"/>
      <c r="D3" s="51"/>
      <c r="E3" s="51"/>
      <c r="F3" s="52"/>
      <c r="G3" s="52"/>
      <c r="H3" s="52"/>
    </row>
    <row r="4" spans="2:8" ht="25.5" x14ac:dyDescent="0.25">
      <c r="B4" s="35" t="s">
        <v>8</v>
      </c>
      <c r="C4" s="35" t="s">
        <v>163</v>
      </c>
      <c r="D4" s="35" t="s">
        <v>159</v>
      </c>
      <c r="E4" s="35" t="s">
        <v>160</v>
      </c>
      <c r="F4" s="35" t="s">
        <v>162</v>
      </c>
      <c r="G4" s="35" t="s">
        <v>27</v>
      </c>
      <c r="H4" s="35" t="s">
        <v>56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39</v>
      </c>
      <c r="H5" s="37" t="s">
        <v>40</v>
      </c>
    </row>
    <row r="6" spans="2:8" ht="15.75" customHeight="1" x14ac:dyDescent="0.25">
      <c r="B6" s="7" t="s">
        <v>54</v>
      </c>
      <c r="C6" s="78">
        <f t="shared" ref="C6:F7" si="0">C7</f>
        <v>3463960.11</v>
      </c>
      <c r="D6" s="78">
        <f t="shared" si="0"/>
        <v>7684359</v>
      </c>
      <c r="E6" s="78">
        <f t="shared" si="0"/>
        <v>7681359</v>
      </c>
      <c r="F6" s="78">
        <f t="shared" si="0"/>
        <v>7596842.6500000004</v>
      </c>
      <c r="G6" s="73">
        <f>F6/C6*100</f>
        <v>219.31091608326864</v>
      </c>
      <c r="H6" s="73">
        <f>F6/E6*100</f>
        <v>98.899721390446672</v>
      </c>
    </row>
    <row r="7" spans="2:8" x14ac:dyDescent="0.25">
      <c r="B7" s="7" t="s">
        <v>9</v>
      </c>
      <c r="C7" s="78">
        <f t="shared" si="0"/>
        <v>3463960.11</v>
      </c>
      <c r="D7" s="78">
        <f t="shared" si="0"/>
        <v>7684359</v>
      </c>
      <c r="E7" s="78">
        <f t="shared" si="0"/>
        <v>7681359</v>
      </c>
      <c r="F7" s="78">
        <f t="shared" si="0"/>
        <v>7596842.6500000004</v>
      </c>
      <c r="G7" s="73">
        <f t="shared" ref="G7:G8" si="1">F7/C7*100</f>
        <v>219.31091608326864</v>
      </c>
      <c r="H7" s="73">
        <f t="shared" ref="H7:H8" si="2">F7/E7*100</f>
        <v>98.899721390446672</v>
      </c>
    </row>
    <row r="8" spans="2:8" ht="25.5" x14ac:dyDescent="0.25">
      <c r="B8" s="22" t="s">
        <v>142</v>
      </c>
      <c r="C8" s="72">
        <v>3463960.11</v>
      </c>
      <c r="D8" s="72">
        <v>7684359</v>
      </c>
      <c r="E8" s="79">
        <v>7681359</v>
      </c>
      <c r="F8" s="75">
        <v>7596842.6500000004</v>
      </c>
      <c r="G8" s="73">
        <f t="shared" si="1"/>
        <v>219.31091608326864</v>
      </c>
      <c r="H8" s="73">
        <f t="shared" si="2"/>
        <v>98.899721390446672</v>
      </c>
    </row>
    <row r="9" spans="2:8" x14ac:dyDescent="0.25">
      <c r="B9" s="12" t="s">
        <v>17</v>
      </c>
      <c r="C9" s="5"/>
      <c r="D9" s="5"/>
      <c r="E9" s="6"/>
      <c r="F9" s="28"/>
      <c r="G9" s="73"/>
      <c r="H9" s="73"/>
    </row>
    <row r="11" spans="2:8" x14ac:dyDescent="0.25">
      <c r="B11" s="30"/>
      <c r="C11" s="30"/>
      <c r="D11" s="30"/>
      <c r="E11" s="30"/>
      <c r="F11" s="30"/>
      <c r="G11" s="30"/>
      <c r="H11" s="30"/>
    </row>
    <row r="12" spans="2:8" x14ac:dyDescent="0.25">
      <c r="B12" s="30"/>
      <c r="C12" s="30"/>
      <c r="D12" s="30"/>
      <c r="E12" s="30"/>
      <c r="F12" s="30"/>
      <c r="G12" s="30"/>
      <c r="H12" s="30"/>
    </row>
    <row r="13" spans="2:8" x14ac:dyDescent="0.25">
      <c r="B13" s="30"/>
      <c r="C13" s="30"/>
      <c r="D13" s="30"/>
      <c r="E13" s="30"/>
      <c r="F13" s="30"/>
      <c r="G13" s="30"/>
      <c r="H13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140" t="s">
        <v>13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18" x14ac:dyDescent="0.25">
      <c r="B3" s="51"/>
      <c r="C3" s="51"/>
      <c r="D3" s="51"/>
      <c r="E3" s="51"/>
      <c r="F3" s="51"/>
      <c r="G3" s="51"/>
      <c r="H3" s="51"/>
      <c r="I3" s="51"/>
      <c r="J3" s="52"/>
      <c r="K3" s="52"/>
      <c r="L3" s="52"/>
    </row>
    <row r="4" spans="2:12" ht="18" customHeight="1" x14ac:dyDescent="0.25">
      <c r="B4" s="140" t="s">
        <v>59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ht="15.75" customHeight="1" x14ac:dyDescent="0.25">
      <c r="B5" s="140" t="s">
        <v>44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ht="18" x14ac:dyDescent="0.25">
      <c r="B6" s="51"/>
      <c r="C6" s="51"/>
      <c r="D6" s="51"/>
      <c r="E6" s="51"/>
      <c r="F6" s="51"/>
      <c r="G6" s="51"/>
      <c r="H6" s="51"/>
      <c r="I6" s="51"/>
      <c r="J6" s="52"/>
      <c r="K6" s="52"/>
      <c r="L6" s="52"/>
    </row>
    <row r="7" spans="2:12" ht="25.5" customHeight="1" x14ac:dyDescent="0.25">
      <c r="B7" s="168" t="s">
        <v>8</v>
      </c>
      <c r="C7" s="169"/>
      <c r="D7" s="169"/>
      <c r="E7" s="169"/>
      <c r="F7" s="170"/>
      <c r="G7" s="38" t="s">
        <v>73</v>
      </c>
      <c r="H7" s="38" t="s">
        <v>67</v>
      </c>
      <c r="I7" s="38" t="s">
        <v>69</v>
      </c>
      <c r="J7" s="38" t="s">
        <v>70</v>
      </c>
      <c r="K7" s="38" t="s">
        <v>27</v>
      </c>
      <c r="L7" s="38" t="s">
        <v>56</v>
      </c>
    </row>
    <row r="8" spans="2:12" x14ac:dyDescent="0.25">
      <c r="B8" s="168">
        <v>1</v>
      </c>
      <c r="C8" s="169"/>
      <c r="D8" s="169"/>
      <c r="E8" s="169"/>
      <c r="F8" s="170"/>
      <c r="G8" s="39">
        <v>2</v>
      </c>
      <c r="H8" s="39">
        <v>3</v>
      </c>
      <c r="I8" s="39">
        <v>4</v>
      </c>
      <c r="J8" s="39">
        <v>5</v>
      </c>
      <c r="K8" s="39" t="s">
        <v>39</v>
      </c>
      <c r="L8" s="39" t="s">
        <v>40</v>
      </c>
    </row>
    <row r="9" spans="2:12" ht="25.5" x14ac:dyDescent="0.25">
      <c r="B9" s="7">
        <v>8</v>
      </c>
      <c r="C9" s="7"/>
      <c r="D9" s="7"/>
      <c r="E9" s="7"/>
      <c r="F9" s="7" t="s">
        <v>10</v>
      </c>
      <c r="G9" s="5"/>
      <c r="H9" s="5"/>
      <c r="I9" s="5"/>
      <c r="J9" s="28"/>
      <c r="K9" s="28"/>
      <c r="L9" s="28"/>
    </row>
    <row r="10" spans="2:12" x14ac:dyDescent="0.25">
      <c r="B10" s="7"/>
      <c r="C10" s="12">
        <v>84</v>
      </c>
      <c r="D10" s="12"/>
      <c r="E10" s="12"/>
      <c r="F10" s="12" t="s">
        <v>15</v>
      </c>
      <c r="G10" s="5"/>
      <c r="H10" s="5"/>
      <c r="I10" s="5"/>
      <c r="J10" s="28"/>
      <c r="K10" s="28"/>
      <c r="L10" s="28"/>
    </row>
    <row r="11" spans="2:12" ht="51" x14ac:dyDescent="0.25">
      <c r="B11" s="8"/>
      <c r="C11" s="8"/>
      <c r="D11" s="8">
        <v>841</v>
      </c>
      <c r="E11" s="8"/>
      <c r="F11" s="23" t="s">
        <v>45</v>
      </c>
      <c r="G11" s="5"/>
      <c r="H11" s="5"/>
      <c r="I11" s="5"/>
      <c r="J11" s="28"/>
      <c r="K11" s="28"/>
      <c r="L11" s="28"/>
    </row>
    <row r="12" spans="2:12" ht="25.5" x14ac:dyDescent="0.25">
      <c r="B12" s="8"/>
      <c r="C12" s="8"/>
      <c r="D12" s="8"/>
      <c r="E12" s="8">
        <v>8413</v>
      </c>
      <c r="F12" s="23" t="s">
        <v>46</v>
      </c>
      <c r="G12" s="5"/>
      <c r="H12" s="5"/>
      <c r="I12" s="5"/>
      <c r="J12" s="28"/>
      <c r="K12" s="28"/>
      <c r="L12" s="28"/>
    </row>
    <row r="13" spans="2:12" x14ac:dyDescent="0.25">
      <c r="B13" s="8"/>
      <c r="C13" s="8"/>
      <c r="D13" s="8"/>
      <c r="E13" s="9" t="s">
        <v>22</v>
      </c>
      <c r="F13" s="14"/>
      <c r="G13" s="5"/>
      <c r="H13" s="5"/>
      <c r="I13" s="5"/>
      <c r="J13" s="28"/>
      <c r="K13" s="28"/>
      <c r="L13" s="28"/>
    </row>
    <row r="14" spans="2:12" ht="25.5" x14ac:dyDescent="0.25">
      <c r="B14" s="10">
        <v>5</v>
      </c>
      <c r="C14" s="11"/>
      <c r="D14" s="11"/>
      <c r="E14" s="11"/>
      <c r="F14" s="16" t="s">
        <v>11</v>
      </c>
      <c r="G14" s="5"/>
      <c r="H14" s="5"/>
      <c r="I14" s="5"/>
      <c r="J14" s="28"/>
      <c r="K14" s="28"/>
      <c r="L14" s="28"/>
    </row>
    <row r="15" spans="2:12" ht="25.5" x14ac:dyDescent="0.25">
      <c r="B15" s="12"/>
      <c r="C15" s="12">
        <v>54</v>
      </c>
      <c r="D15" s="12"/>
      <c r="E15" s="12"/>
      <c r="F15" s="17" t="s">
        <v>16</v>
      </c>
      <c r="G15" s="5"/>
      <c r="H15" s="5"/>
      <c r="I15" s="6"/>
      <c r="J15" s="28"/>
      <c r="K15" s="28"/>
      <c r="L15" s="28"/>
    </row>
    <row r="16" spans="2:12" ht="63.75" x14ac:dyDescent="0.25">
      <c r="B16" s="12"/>
      <c r="C16" s="12"/>
      <c r="D16" s="12">
        <v>541</v>
      </c>
      <c r="E16" s="23"/>
      <c r="F16" s="23" t="s">
        <v>47</v>
      </c>
      <c r="G16" s="5"/>
      <c r="H16" s="5"/>
      <c r="I16" s="6"/>
      <c r="J16" s="28"/>
      <c r="K16" s="28"/>
      <c r="L16" s="28"/>
    </row>
    <row r="17" spans="2:12" ht="38.25" x14ac:dyDescent="0.25">
      <c r="B17" s="12"/>
      <c r="C17" s="12"/>
      <c r="D17" s="12"/>
      <c r="E17" s="23">
        <v>5413</v>
      </c>
      <c r="F17" s="23" t="s">
        <v>48</v>
      </c>
      <c r="G17" s="5"/>
      <c r="H17" s="5"/>
      <c r="I17" s="6"/>
      <c r="J17" s="28"/>
      <c r="K17" s="28"/>
      <c r="L17" s="28"/>
    </row>
    <row r="18" spans="2:12" x14ac:dyDescent="0.25">
      <c r="B18" s="13"/>
      <c r="C18" s="11"/>
      <c r="D18" s="11"/>
      <c r="E18" s="11"/>
      <c r="F18" s="16" t="s">
        <v>22</v>
      </c>
      <c r="G18" s="5"/>
      <c r="H18" s="5"/>
      <c r="I18" s="5"/>
      <c r="J18" s="28"/>
      <c r="K18" s="28"/>
      <c r="L18" s="28"/>
    </row>
    <row r="20" spans="2:1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140" t="s">
        <v>49</v>
      </c>
      <c r="C2" s="140"/>
      <c r="D2" s="140"/>
      <c r="E2" s="140"/>
      <c r="F2" s="140"/>
      <c r="G2" s="140"/>
      <c r="H2" s="140"/>
    </row>
    <row r="3" spans="2:8" ht="18" x14ac:dyDescent="0.25">
      <c r="B3" s="51"/>
      <c r="C3" s="51"/>
      <c r="D3" s="51"/>
      <c r="E3" s="51"/>
      <c r="F3" s="52"/>
      <c r="G3" s="52"/>
      <c r="H3" s="52"/>
    </row>
    <row r="4" spans="2:8" ht="25.5" x14ac:dyDescent="0.25">
      <c r="B4" s="35" t="s">
        <v>8</v>
      </c>
      <c r="C4" s="35" t="s">
        <v>73</v>
      </c>
      <c r="D4" s="35" t="s">
        <v>67</v>
      </c>
      <c r="E4" s="35" t="s">
        <v>69</v>
      </c>
      <c r="F4" s="35" t="s">
        <v>70</v>
      </c>
      <c r="G4" s="35" t="s">
        <v>27</v>
      </c>
      <c r="H4" s="35" t="s">
        <v>56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39</v>
      </c>
      <c r="H5" s="35" t="s">
        <v>40</v>
      </c>
    </row>
    <row r="6" spans="2:8" x14ac:dyDescent="0.25">
      <c r="B6" s="7" t="s">
        <v>51</v>
      </c>
      <c r="C6" s="5"/>
      <c r="D6" s="5"/>
      <c r="E6" s="6"/>
      <c r="F6" s="28"/>
      <c r="G6" s="28"/>
      <c r="H6" s="28"/>
    </row>
    <row r="7" spans="2:8" x14ac:dyDescent="0.25">
      <c r="B7" s="7" t="s">
        <v>19</v>
      </c>
      <c r="C7" s="5"/>
      <c r="D7" s="5"/>
      <c r="E7" s="5"/>
      <c r="F7" s="28"/>
      <c r="G7" s="28"/>
      <c r="H7" s="28"/>
    </row>
    <row r="8" spans="2:8" x14ac:dyDescent="0.25">
      <c r="B8" s="20" t="s">
        <v>20</v>
      </c>
      <c r="C8" s="5"/>
      <c r="D8" s="5"/>
      <c r="E8" s="5"/>
      <c r="F8" s="28"/>
      <c r="G8" s="28"/>
      <c r="H8" s="28"/>
    </row>
    <row r="9" spans="2:8" x14ac:dyDescent="0.25">
      <c r="B9" s="21" t="s">
        <v>21</v>
      </c>
      <c r="C9" s="5"/>
      <c r="D9" s="5"/>
      <c r="E9" s="5"/>
      <c r="F9" s="28"/>
      <c r="G9" s="28"/>
      <c r="H9" s="28"/>
    </row>
    <row r="10" spans="2:8" x14ac:dyDescent="0.25">
      <c r="B10" s="21" t="s">
        <v>22</v>
      </c>
      <c r="C10" s="5"/>
      <c r="D10" s="5"/>
      <c r="E10" s="5"/>
      <c r="F10" s="28"/>
      <c r="G10" s="28"/>
      <c r="H10" s="28"/>
    </row>
    <row r="11" spans="2:8" x14ac:dyDescent="0.25">
      <c r="B11" s="7" t="s">
        <v>23</v>
      </c>
      <c r="C11" s="5"/>
      <c r="D11" s="5"/>
      <c r="E11" s="6"/>
      <c r="F11" s="28"/>
      <c r="G11" s="28"/>
      <c r="H11" s="28"/>
    </row>
    <row r="12" spans="2:8" x14ac:dyDescent="0.25">
      <c r="B12" s="22" t="s">
        <v>24</v>
      </c>
      <c r="C12" s="5"/>
      <c r="D12" s="5"/>
      <c r="E12" s="6"/>
      <c r="F12" s="28"/>
      <c r="G12" s="28"/>
      <c r="H12" s="28"/>
    </row>
    <row r="13" spans="2:8" x14ac:dyDescent="0.25">
      <c r="B13" s="7" t="s">
        <v>25</v>
      </c>
      <c r="C13" s="5"/>
      <c r="D13" s="5"/>
      <c r="E13" s="6"/>
      <c r="F13" s="28"/>
      <c r="G13" s="28"/>
      <c r="H13" s="28"/>
    </row>
    <row r="14" spans="2:8" x14ac:dyDescent="0.25">
      <c r="B14" s="22" t="s">
        <v>26</v>
      </c>
      <c r="C14" s="5"/>
      <c r="D14" s="5"/>
      <c r="E14" s="6"/>
      <c r="F14" s="28"/>
      <c r="G14" s="28"/>
      <c r="H14" s="28"/>
    </row>
    <row r="15" spans="2:8" x14ac:dyDescent="0.25">
      <c r="B15" s="12" t="s">
        <v>17</v>
      </c>
      <c r="C15" s="5"/>
      <c r="D15" s="5"/>
      <c r="E15" s="6"/>
      <c r="F15" s="28"/>
      <c r="G15" s="28"/>
      <c r="H15" s="28"/>
    </row>
    <row r="16" spans="2:8" x14ac:dyDescent="0.25">
      <c r="B16" s="22"/>
      <c r="C16" s="5"/>
      <c r="D16" s="5"/>
      <c r="E16" s="6"/>
      <c r="F16" s="28"/>
      <c r="G16" s="28"/>
      <c r="H16" s="28"/>
    </row>
    <row r="17" spans="2:8" ht="15.75" customHeight="1" x14ac:dyDescent="0.25">
      <c r="B17" s="7" t="s">
        <v>52</v>
      </c>
      <c r="C17" s="5"/>
      <c r="D17" s="5"/>
      <c r="E17" s="6"/>
      <c r="F17" s="28"/>
      <c r="G17" s="28"/>
      <c r="H17" s="28"/>
    </row>
    <row r="18" spans="2:8" ht="15.75" customHeight="1" x14ac:dyDescent="0.25">
      <c r="B18" s="7" t="s">
        <v>19</v>
      </c>
      <c r="C18" s="5"/>
      <c r="D18" s="5"/>
      <c r="E18" s="5"/>
      <c r="F18" s="28"/>
      <c r="G18" s="28"/>
      <c r="H18" s="28"/>
    </row>
    <row r="19" spans="2:8" x14ac:dyDescent="0.25">
      <c r="B19" s="20" t="s">
        <v>20</v>
      </c>
      <c r="C19" s="5"/>
      <c r="D19" s="5"/>
      <c r="E19" s="5"/>
      <c r="F19" s="28"/>
      <c r="G19" s="28"/>
      <c r="H19" s="28"/>
    </row>
    <row r="20" spans="2:8" x14ac:dyDescent="0.25">
      <c r="B20" s="21" t="s">
        <v>21</v>
      </c>
      <c r="C20" s="5"/>
      <c r="D20" s="5"/>
      <c r="E20" s="5"/>
      <c r="F20" s="28"/>
      <c r="G20" s="28"/>
      <c r="H20" s="28"/>
    </row>
    <row r="21" spans="2:8" x14ac:dyDescent="0.25">
      <c r="B21" s="21" t="s">
        <v>22</v>
      </c>
      <c r="C21" s="5"/>
      <c r="D21" s="5"/>
      <c r="E21" s="5"/>
      <c r="F21" s="28"/>
      <c r="G21" s="28"/>
      <c r="H21" s="28"/>
    </row>
    <row r="22" spans="2:8" x14ac:dyDescent="0.25">
      <c r="B22" s="7" t="s">
        <v>23</v>
      </c>
      <c r="C22" s="5"/>
      <c r="D22" s="5"/>
      <c r="E22" s="6"/>
      <c r="F22" s="28"/>
      <c r="G22" s="28"/>
      <c r="H22" s="28"/>
    </row>
    <row r="23" spans="2:8" x14ac:dyDescent="0.25">
      <c r="B23" s="22" t="s">
        <v>24</v>
      </c>
      <c r="C23" s="5"/>
      <c r="D23" s="5"/>
      <c r="E23" s="6"/>
      <c r="F23" s="28"/>
      <c r="G23" s="28"/>
      <c r="H23" s="28"/>
    </row>
    <row r="24" spans="2:8" x14ac:dyDescent="0.25">
      <c r="B24" s="7" t="s">
        <v>25</v>
      </c>
      <c r="C24" s="5"/>
      <c r="D24" s="5"/>
      <c r="E24" s="6"/>
      <c r="F24" s="28"/>
      <c r="G24" s="28"/>
      <c r="H24" s="28"/>
    </row>
    <row r="25" spans="2:8" x14ac:dyDescent="0.25">
      <c r="B25" s="22" t="s">
        <v>26</v>
      </c>
      <c r="C25" s="5"/>
      <c r="D25" s="5"/>
      <c r="E25" s="6"/>
      <c r="F25" s="28"/>
      <c r="G25" s="28"/>
      <c r="H25" s="28"/>
    </row>
    <row r="26" spans="2:8" x14ac:dyDescent="0.25">
      <c r="B26" s="12" t="s">
        <v>17</v>
      </c>
      <c r="C26" s="5"/>
      <c r="D26" s="5"/>
      <c r="E26" s="6"/>
      <c r="F26" s="28"/>
      <c r="G26" s="28"/>
      <c r="H26" s="28"/>
    </row>
    <row r="28" spans="2:8" x14ac:dyDescent="0.25">
      <c r="B28" s="43"/>
      <c r="C28" s="43"/>
      <c r="D28" s="43"/>
      <c r="E28" s="43"/>
      <c r="F28" s="43"/>
      <c r="G28" s="43"/>
      <c r="H28" s="4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2"/>
  <sheetViews>
    <sheetView tabSelected="1" topLeftCell="A65" workbookViewId="0">
      <selection activeCell="H96" sqref="H9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0.85546875" customWidth="1"/>
    <col min="5" max="5" width="51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40" t="s">
        <v>12</v>
      </c>
      <c r="C2" s="140"/>
      <c r="D2" s="140"/>
      <c r="E2" s="140"/>
      <c r="F2" s="140"/>
      <c r="G2" s="140"/>
      <c r="H2" s="140"/>
      <c r="I2" s="140"/>
      <c r="J2" s="24"/>
    </row>
    <row r="3" spans="2:10" ht="18" x14ac:dyDescent="0.25">
      <c r="B3" s="51"/>
      <c r="C3" s="51"/>
      <c r="D3" s="51"/>
      <c r="E3" s="51"/>
      <c r="F3" s="51"/>
      <c r="G3" s="51"/>
      <c r="H3" s="51"/>
      <c r="I3" s="52"/>
      <c r="J3" s="4"/>
    </row>
    <row r="4" spans="2:10" ht="15.75" x14ac:dyDescent="0.25">
      <c r="B4" s="182" t="s">
        <v>61</v>
      </c>
      <c r="C4" s="182"/>
      <c r="D4" s="182"/>
      <c r="E4" s="182"/>
      <c r="F4" s="182"/>
      <c r="G4" s="182"/>
      <c r="H4" s="182"/>
      <c r="I4" s="182"/>
    </row>
    <row r="5" spans="2:10" ht="18" x14ac:dyDescent="0.25">
      <c r="B5" s="51"/>
      <c r="C5" s="51"/>
      <c r="D5" s="51"/>
      <c r="E5" s="51"/>
      <c r="F5" s="51"/>
      <c r="G5" s="51"/>
      <c r="H5" s="51"/>
      <c r="I5" s="52"/>
    </row>
    <row r="6" spans="2:10" ht="25.5" x14ac:dyDescent="0.25">
      <c r="B6" s="168" t="s">
        <v>8</v>
      </c>
      <c r="C6" s="169"/>
      <c r="D6" s="169"/>
      <c r="E6" s="170"/>
      <c r="F6" s="35" t="s">
        <v>159</v>
      </c>
      <c r="G6" s="35" t="s">
        <v>160</v>
      </c>
      <c r="H6" s="35" t="s">
        <v>162</v>
      </c>
      <c r="I6" s="35" t="s">
        <v>56</v>
      </c>
    </row>
    <row r="7" spans="2:10" s="40" customFormat="1" ht="11.25" x14ac:dyDescent="0.2">
      <c r="B7" s="165">
        <v>1</v>
      </c>
      <c r="C7" s="166"/>
      <c r="D7" s="166"/>
      <c r="E7" s="167"/>
      <c r="F7" s="37">
        <v>2</v>
      </c>
      <c r="G7" s="37">
        <v>3</v>
      </c>
      <c r="H7" s="37">
        <v>4</v>
      </c>
      <c r="I7" s="37" t="s">
        <v>50</v>
      </c>
    </row>
    <row r="8" spans="2:10" ht="30" customHeight="1" x14ac:dyDescent="0.25">
      <c r="B8" s="176" t="s">
        <v>144</v>
      </c>
      <c r="C8" s="177"/>
      <c r="D8" s="178"/>
      <c r="E8" s="80" t="s">
        <v>143</v>
      </c>
      <c r="F8" s="81">
        <f>F9+F10+F11+F12+F13</f>
        <v>7684359</v>
      </c>
      <c r="G8" s="81">
        <f>G9+G10+G11+G12+G13</f>
        <v>7681359</v>
      </c>
      <c r="H8" s="82">
        <f>H9+H10+H11+H12+H13</f>
        <v>7596842.6500000004</v>
      </c>
      <c r="I8" s="78">
        <f>H8/G8*100</f>
        <v>98.899721390446672</v>
      </c>
    </row>
    <row r="9" spans="2:10" ht="30" customHeight="1" x14ac:dyDescent="0.25">
      <c r="B9" s="183">
        <v>11</v>
      </c>
      <c r="C9" s="184"/>
      <c r="D9" s="185"/>
      <c r="E9" s="44" t="s">
        <v>145</v>
      </c>
      <c r="F9" s="41">
        <v>6969873</v>
      </c>
      <c r="G9" s="5">
        <v>6966873</v>
      </c>
      <c r="H9" s="72">
        <v>6882772.4299999997</v>
      </c>
      <c r="I9" s="72">
        <f t="shared" ref="I9:I13" si="0">H9/G9*100</f>
        <v>98.792850537106105</v>
      </c>
    </row>
    <row r="10" spans="2:10" ht="30" customHeight="1" x14ac:dyDescent="0.25">
      <c r="B10" s="186">
        <v>12</v>
      </c>
      <c r="C10" s="186"/>
      <c r="D10" s="186"/>
      <c r="E10" s="44" t="s">
        <v>146</v>
      </c>
      <c r="F10" s="41">
        <v>79634</v>
      </c>
      <c r="G10" s="5">
        <v>79634</v>
      </c>
      <c r="H10" s="72">
        <v>79634</v>
      </c>
      <c r="I10" s="72">
        <f t="shared" si="0"/>
        <v>100</v>
      </c>
    </row>
    <row r="11" spans="2:10" ht="30" customHeight="1" x14ac:dyDescent="0.25">
      <c r="B11" s="183">
        <v>31</v>
      </c>
      <c r="C11" s="184"/>
      <c r="D11" s="185"/>
      <c r="E11" s="42" t="s">
        <v>147</v>
      </c>
      <c r="F11" s="41">
        <v>502252</v>
      </c>
      <c r="G11" s="5">
        <v>502252</v>
      </c>
      <c r="H11" s="72">
        <v>501812.03</v>
      </c>
      <c r="I11" s="72">
        <f t="shared" si="0"/>
        <v>99.912400547932123</v>
      </c>
    </row>
    <row r="12" spans="2:10" ht="30" customHeight="1" x14ac:dyDescent="0.25">
      <c r="B12" s="183">
        <v>52</v>
      </c>
      <c r="C12" s="184"/>
      <c r="D12" s="185"/>
      <c r="E12" s="42" t="s">
        <v>148</v>
      </c>
      <c r="F12" s="41">
        <v>132500</v>
      </c>
      <c r="G12" s="5">
        <v>132500</v>
      </c>
      <c r="H12" s="72">
        <v>132500</v>
      </c>
      <c r="I12" s="72">
        <f t="shared" si="0"/>
        <v>100</v>
      </c>
    </row>
    <row r="13" spans="2:10" ht="30" customHeight="1" x14ac:dyDescent="0.25">
      <c r="B13" s="183">
        <v>61</v>
      </c>
      <c r="C13" s="184"/>
      <c r="D13" s="185"/>
      <c r="E13" s="44" t="s">
        <v>149</v>
      </c>
      <c r="F13" s="41">
        <v>100</v>
      </c>
      <c r="G13" s="5">
        <v>100</v>
      </c>
      <c r="H13" s="5">
        <v>124.19</v>
      </c>
      <c r="I13" s="5">
        <f t="shared" si="0"/>
        <v>124.19</v>
      </c>
    </row>
    <row r="15" spans="2:10" x14ac:dyDescent="0.25">
      <c r="C15" s="175"/>
      <c r="D15" s="175"/>
    </row>
    <row r="16" spans="2:10" x14ac:dyDescent="0.25">
      <c r="B16" s="43"/>
      <c r="C16" s="43"/>
      <c r="D16" s="43"/>
      <c r="E16" s="43"/>
      <c r="F16" s="43"/>
      <c r="G16" s="43"/>
      <c r="H16" s="43"/>
      <c r="I16" s="43"/>
    </row>
    <row r="17" spans="1:11" x14ac:dyDescent="0.25">
      <c r="B17" s="43"/>
      <c r="C17" s="43"/>
      <c r="D17" s="43"/>
      <c r="E17" s="43"/>
      <c r="F17" s="43"/>
      <c r="G17" s="43"/>
      <c r="H17" s="43"/>
      <c r="I17" s="43"/>
    </row>
    <row r="18" spans="1:11" ht="25.5" customHeight="1" x14ac:dyDescent="0.25">
      <c r="B18" s="168" t="s">
        <v>8</v>
      </c>
      <c r="C18" s="169"/>
      <c r="D18" s="169"/>
      <c r="E18" s="170"/>
      <c r="F18" s="35" t="s">
        <v>159</v>
      </c>
      <c r="G18" s="35" t="s">
        <v>160</v>
      </c>
      <c r="H18" s="35" t="s">
        <v>162</v>
      </c>
      <c r="I18" s="35" t="s">
        <v>56</v>
      </c>
    </row>
    <row r="19" spans="1:11" x14ac:dyDescent="0.25">
      <c r="A19" s="94"/>
      <c r="B19" s="165">
        <v>1</v>
      </c>
      <c r="C19" s="166"/>
      <c r="D19" s="166"/>
      <c r="E19" s="167"/>
      <c r="F19" s="37">
        <v>2</v>
      </c>
      <c r="G19" s="37">
        <v>3</v>
      </c>
      <c r="H19" s="37">
        <v>4</v>
      </c>
      <c r="I19" s="37" t="s">
        <v>50</v>
      </c>
      <c r="J19" s="89"/>
      <c r="K19" s="90"/>
    </row>
    <row r="20" spans="1:11" x14ac:dyDescent="0.25">
      <c r="A20" s="95"/>
      <c r="B20" s="176" t="s">
        <v>144</v>
      </c>
      <c r="C20" s="177"/>
      <c r="D20" s="178"/>
      <c r="E20" s="85" t="s">
        <v>143</v>
      </c>
      <c r="F20" s="82">
        <f t="shared" ref="F20:G20" si="1">F21</f>
        <v>7684359</v>
      </c>
      <c r="G20" s="82">
        <f t="shared" si="1"/>
        <v>7681359</v>
      </c>
      <c r="H20" s="82">
        <f>H21</f>
        <v>7596842.6500000004</v>
      </c>
      <c r="I20" s="127">
        <f>H20/G20*100</f>
        <v>98.899721390446672</v>
      </c>
      <c r="J20" s="89"/>
      <c r="K20" s="90"/>
    </row>
    <row r="21" spans="1:11" ht="31.5" customHeight="1" x14ac:dyDescent="0.25">
      <c r="A21" s="95"/>
      <c r="B21" s="83"/>
      <c r="C21" s="84">
        <v>30</v>
      </c>
      <c r="D21" s="85"/>
      <c r="E21" s="85" t="s">
        <v>154</v>
      </c>
      <c r="F21" s="82">
        <f t="shared" ref="F21:G22" si="2">F22</f>
        <v>7684359</v>
      </c>
      <c r="G21" s="82">
        <f t="shared" si="2"/>
        <v>7681359</v>
      </c>
      <c r="H21" s="82">
        <f>H22</f>
        <v>7596842.6500000004</v>
      </c>
      <c r="I21" s="127">
        <f t="shared" ref="I21:I22" si="3">H21/G21*100</f>
        <v>98.899721390446672</v>
      </c>
      <c r="J21" s="89"/>
      <c r="K21" s="90"/>
    </row>
    <row r="22" spans="1:11" ht="38.25" x14ac:dyDescent="0.25">
      <c r="A22" s="95"/>
      <c r="B22" s="83"/>
      <c r="C22" s="84">
        <v>3001</v>
      </c>
      <c r="D22" s="85"/>
      <c r="E22" s="85" t="s">
        <v>155</v>
      </c>
      <c r="F22" s="82">
        <f t="shared" si="2"/>
        <v>7684359</v>
      </c>
      <c r="G22" s="82">
        <f t="shared" si="2"/>
        <v>7681359</v>
      </c>
      <c r="H22" s="82">
        <f>H23</f>
        <v>7596842.6500000004</v>
      </c>
      <c r="I22" s="127">
        <f t="shared" si="3"/>
        <v>98.899721390446672</v>
      </c>
      <c r="J22" s="89"/>
      <c r="K22" s="90"/>
    </row>
    <row r="23" spans="1:11" ht="25.5" x14ac:dyDescent="0.25">
      <c r="A23" s="95"/>
      <c r="B23" s="83"/>
      <c r="C23" s="84"/>
      <c r="D23" s="85" t="s">
        <v>156</v>
      </c>
      <c r="E23" s="85" t="s">
        <v>157</v>
      </c>
      <c r="F23" s="81">
        <f>F24+F56+F60+F85+F93</f>
        <v>7684359</v>
      </c>
      <c r="G23" s="81">
        <f>G24+G56+G60+G85+G93</f>
        <v>7681359</v>
      </c>
      <c r="H23" s="82">
        <f>H24+H56+H60+H85+H93</f>
        <v>7596842.6500000004</v>
      </c>
      <c r="I23" s="78">
        <f>H23/G23*100</f>
        <v>98.899721390446672</v>
      </c>
      <c r="J23" s="89"/>
      <c r="K23" s="90"/>
    </row>
    <row r="24" spans="1:11" x14ac:dyDescent="0.25">
      <c r="A24" s="95"/>
      <c r="B24" s="179">
        <v>11</v>
      </c>
      <c r="C24" s="180"/>
      <c r="D24" s="181"/>
      <c r="E24" s="99" t="s">
        <v>145</v>
      </c>
      <c r="F24" s="115">
        <f>F25+F30+F52+F54</f>
        <v>6969873</v>
      </c>
      <c r="G24" s="115">
        <f>G25+G30+G52+G54</f>
        <v>6966873</v>
      </c>
      <c r="H24" s="116">
        <f>H25+H30+H52+H54</f>
        <v>6882772.4299999997</v>
      </c>
      <c r="I24" s="78">
        <f>H24/G24*100</f>
        <v>98.792850537106105</v>
      </c>
      <c r="J24" s="89"/>
      <c r="K24" s="90"/>
    </row>
    <row r="25" spans="1:11" x14ac:dyDescent="0.25">
      <c r="A25" s="95"/>
      <c r="B25" s="97"/>
      <c r="C25" s="2">
        <v>31</v>
      </c>
      <c r="D25" s="97"/>
      <c r="E25" s="85" t="s">
        <v>5</v>
      </c>
      <c r="F25" s="81">
        <v>1490000</v>
      </c>
      <c r="G25" s="81">
        <v>1487000</v>
      </c>
      <c r="H25" s="82">
        <f>H26+H27+H28+H29</f>
        <v>1447384.3199999998</v>
      </c>
      <c r="I25" s="78">
        <f>H25/G25*100</f>
        <v>97.33586550100874</v>
      </c>
      <c r="J25" s="89"/>
      <c r="K25" s="90"/>
    </row>
    <row r="26" spans="1:11" x14ac:dyDescent="0.25">
      <c r="A26" s="95"/>
      <c r="B26" s="92"/>
      <c r="C26" s="106"/>
      <c r="D26" s="106">
        <v>3111</v>
      </c>
      <c r="E26" s="8" t="s">
        <v>36</v>
      </c>
      <c r="F26" s="5"/>
      <c r="G26" s="5"/>
      <c r="H26" s="72">
        <v>1165350.51</v>
      </c>
      <c r="I26" s="78"/>
      <c r="J26" s="89"/>
      <c r="K26" s="90"/>
    </row>
    <row r="27" spans="1:11" x14ac:dyDescent="0.25">
      <c r="A27" s="95"/>
      <c r="B27" s="92"/>
      <c r="C27" s="106"/>
      <c r="D27" s="106">
        <v>3113</v>
      </c>
      <c r="E27" s="8" t="s">
        <v>79</v>
      </c>
      <c r="F27" s="5"/>
      <c r="G27" s="5"/>
      <c r="H27" s="72">
        <v>34519.68</v>
      </c>
      <c r="I27" s="78"/>
      <c r="J27" s="89"/>
      <c r="K27" s="90"/>
    </row>
    <row r="28" spans="1:11" x14ac:dyDescent="0.25">
      <c r="A28" s="95"/>
      <c r="B28" s="92"/>
      <c r="C28" s="106"/>
      <c r="D28" s="106">
        <v>3121</v>
      </c>
      <c r="E28" s="8" t="s">
        <v>80</v>
      </c>
      <c r="F28" s="5"/>
      <c r="G28" s="5"/>
      <c r="H28" s="72">
        <v>49222.15</v>
      </c>
      <c r="I28" s="78"/>
      <c r="J28" s="89"/>
      <c r="K28" s="90"/>
    </row>
    <row r="29" spans="1:11" x14ac:dyDescent="0.25">
      <c r="A29" s="95"/>
      <c r="B29" s="92"/>
      <c r="C29" s="106"/>
      <c r="D29" s="106">
        <v>3132</v>
      </c>
      <c r="E29" s="8" t="s">
        <v>82</v>
      </c>
      <c r="F29" s="5"/>
      <c r="G29" s="5"/>
      <c r="H29" s="72">
        <v>198291.98</v>
      </c>
      <c r="I29" s="78"/>
      <c r="J29" s="89"/>
      <c r="K29" s="90"/>
    </row>
    <row r="30" spans="1:11" x14ac:dyDescent="0.25">
      <c r="A30" s="95"/>
      <c r="B30" s="92"/>
      <c r="C30" s="105">
        <v>32</v>
      </c>
      <c r="D30" s="108"/>
      <c r="E30" s="18" t="s">
        <v>14</v>
      </c>
      <c r="F30" s="114">
        <v>479741</v>
      </c>
      <c r="G30" s="114">
        <v>479741</v>
      </c>
      <c r="H30" s="78">
        <f>SUM(H31:H51)</f>
        <v>435389.64999999997</v>
      </c>
      <c r="I30" s="78">
        <f>H30/G30*100</f>
        <v>90.755147048094699</v>
      </c>
      <c r="J30" s="89"/>
      <c r="K30" s="90"/>
    </row>
    <row r="31" spans="1:11" x14ac:dyDescent="0.25">
      <c r="A31" s="95"/>
      <c r="B31" s="93"/>
      <c r="C31" s="8"/>
      <c r="D31" s="106">
        <v>3211</v>
      </c>
      <c r="E31" s="23" t="s">
        <v>38</v>
      </c>
      <c r="F31" s="5"/>
      <c r="G31" s="5"/>
      <c r="H31" s="72">
        <v>9533.0300000000007</v>
      </c>
      <c r="I31" s="78"/>
      <c r="J31" s="89"/>
      <c r="K31" s="90"/>
    </row>
    <row r="32" spans="1:11" x14ac:dyDescent="0.25">
      <c r="A32" s="95"/>
      <c r="B32" s="93"/>
      <c r="C32" s="9"/>
      <c r="D32" s="106">
        <v>3212</v>
      </c>
      <c r="E32" s="8" t="s">
        <v>83</v>
      </c>
      <c r="F32" s="5"/>
      <c r="G32" s="5"/>
      <c r="H32" s="72">
        <v>52391.73</v>
      </c>
      <c r="I32" s="78"/>
      <c r="J32" s="89"/>
      <c r="K32" s="90"/>
    </row>
    <row r="33" spans="1:11" x14ac:dyDescent="0.25">
      <c r="A33" s="95"/>
      <c r="B33" s="93"/>
      <c r="C33" s="9"/>
      <c r="D33" s="106">
        <v>3213</v>
      </c>
      <c r="E33" s="8" t="s">
        <v>84</v>
      </c>
      <c r="F33" s="5"/>
      <c r="G33" s="5"/>
      <c r="H33" s="72">
        <v>3312.54</v>
      </c>
      <c r="I33" s="78"/>
      <c r="J33" s="89"/>
      <c r="K33" s="90"/>
    </row>
    <row r="34" spans="1:11" x14ac:dyDescent="0.25">
      <c r="A34" s="95"/>
      <c r="B34" s="93"/>
      <c r="C34" s="9"/>
      <c r="D34" s="106">
        <v>3221</v>
      </c>
      <c r="E34" s="8" t="s">
        <v>86</v>
      </c>
      <c r="F34" s="5"/>
      <c r="G34" s="5"/>
      <c r="H34" s="72">
        <v>8567.36</v>
      </c>
      <c r="I34" s="78"/>
      <c r="J34" s="89"/>
      <c r="K34" s="90"/>
    </row>
    <row r="35" spans="1:11" x14ac:dyDescent="0.25">
      <c r="A35" s="95"/>
      <c r="B35" s="93"/>
      <c r="C35" s="9"/>
      <c r="D35" s="106">
        <v>3223</v>
      </c>
      <c r="E35" s="8" t="s">
        <v>88</v>
      </c>
      <c r="F35" s="5"/>
      <c r="G35" s="5"/>
      <c r="H35" s="72">
        <v>55901.46</v>
      </c>
      <c r="I35" s="78"/>
      <c r="J35" s="89"/>
      <c r="K35" s="90"/>
    </row>
    <row r="36" spans="1:11" x14ac:dyDescent="0.25">
      <c r="A36" s="95"/>
      <c r="B36" s="93"/>
      <c r="C36" s="9"/>
      <c r="D36" s="106">
        <v>3224</v>
      </c>
      <c r="E36" s="8" t="s">
        <v>89</v>
      </c>
      <c r="F36" s="5"/>
      <c r="G36" s="5"/>
      <c r="H36" s="72">
        <v>23457.75</v>
      </c>
      <c r="I36" s="78"/>
      <c r="J36" s="89"/>
      <c r="K36" s="90"/>
    </row>
    <row r="37" spans="1:11" x14ac:dyDescent="0.25">
      <c r="A37" s="95"/>
      <c r="B37" s="93"/>
      <c r="C37" s="9"/>
      <c r="D37" s="106">
        <v>3225</v>
      </c>
      <c r="E37" s="8" t="s">
        <v>90</v>
      </c>
      <c r="F37" s="5"/>
      <c r="G37" s="5"/>
      <c r="H37" s="72">
        <v>7605.65</v>
      </c>
      <c r="I37" s="78"/>
      <c r="J37" s="89"/>
      <c r="K37" s="90"/>
    </row>
    <row r="38" spans="1:11" x14ac:dyDescent="0.25">
      <c r="A38" s="95"/>
      <c r="B38" s="93"/>
      <c r="C38" s="9"/>
      <c r="D38" s="106">
        <v>3227</v>
      </c>
      <c r="E38" s="8" t="s">
        <v>91</v>
      </c>
      <c r="F38" s="5"/>
      <c r="G38" s="5"/>
      <c r="H38" s="72">
        <v>15173.96</v>
      </c>
      <c r="I38" s="78"/>
      <c r="J38" s="89"/>
      <c r="K38" s="90"/>
    </row>
    <row r="39" spans="1:11" x14ac:dyDescent="0.25">
      <c r="A39" s="95"/>
      <c r="B39" s="93"/>
      <c r="C39" s="8"/>
      <c r="D39" s="106">
        <v>3231</v>
      </c>
      <c r="E39" s="8" t="s">
        <v>93</v>
      </c>
      <c r="F39" s="5"/>
      <c r="G39" s="5"/>
      <c r="H39" s="72">
        <v>15510.96</v>
      </c>
      <c r="I39" s="78"/>
      <c r="J39" s="89"/>
      <c r="K39" s="90"/>
    </row>
    <row r="40" spans="1:11" x14ac:dyDescent="0.25">
      <c r="A40" s="95"/>
      <c r="B40" s="93"/>
      <c r="C40" s="8"/>
      <c r="D40" s="106">
        <v>3232</v>
      </c>
      <c r="E40" s="8" t="s">
        <v>94</v>
      </c>
      <c r="F40" s="5"/>
      <c r="G40" s="5"/>
      <c r="H40" s="72">
        <v>25999.69</v>
      </c>
      <c r="I40" s="78"/>
      <c r="J40" s="89"/>
      <c r="K40" s="90"/>
    </row>
    <row r="41" spans="1:11" x14ac:dyDescent="0.25">
      <c r="A41" s="95"/>
      <c r="B41" s="93"/>
      <c r="C41" s="8"/>
      <c r="D41" s="106">
        <v>3233</v>
      </c>
      <c r="E41" s="8" t="s">
        <v>95</v>
      </c>
      <c r="F41" s="5"/>
      <c r="G41" s="5"/>
      <c r="H41" s="72">
        <v>1912.85</v>
      </c>
      <c r="I41" s="78"/>
      <c r="J41" s="89"/>
      <c r="K41" s="90"/>
    </row>
    <row r="42" spans="1:11" x14ac:dyDescent="0.25">
      <c r="A42" s="95"/>
      <c r="B42" s="93"/>
      <c r="C42" s="8"/>
      <c r="D42" s="106">
        <v>3234</v>
      </c>
      <c r="E42" s="8" t="s">
        <v>96</v>
      </c>
      <c r="F42" s="5"/>
      <c r="G42" s="5"/>
      <c r="H42" s="72">
        <v>31259.06</v>
      </c>
      <c r="I42" s="78"/>
      <c r="J42" s="89"/>
      <c r="K42" s="90"/>
    </row>
    <row r="43" spans="1:11" x14ac:dyDescent="0.25">
      <c r="A43" s="95"/>
      <c r="B43" s="93"/>
      <c r="C43" s="8"/>
      <c r="D43" s="106">
        <v>3236</v>
      </c>
      <c r="E43" s="8" t="s">
        <v>98</v>
      </c>
      <c r="F43" s="5"/>
      <c r="G43" s="5"/>
      <c r="H43" s="72">
        <v>67492.160000000003</v>
      </c>
      <c r="I43" s="78"/>
      <c r="J43" s="89"/>
      <c r="K43" s="90"/>
    </row>
    <row r="44" spans="1:11" x14ac:dyDescent="0.25">
      <c r="A44" s="95"/>
      <c r="B44" s="93"/>
      <c r="C44" s="8"/>
      <c r="D44" s="106">
        <v>3237</v>
      </c>
      <c r="E44" s="8" t="s">
        <v>99</v>
      </c>
      <c r="F44" s="5"/>
      <c r="G44" s="5"/>
      <c r="H44" s="72">
        <v>13528.17</v>
      </c>
      <c r="I44" s="78"/>
      <c r="J44" s="89"/>
      <c r="K44" s="90"/>
    </row>
    <row r="45" spans="1:11" x14ac:dyDescent="0.25">
      <c r="A45" s="95"/>
      <c r="B45" s="93"/>
      <c r="C45" s="8"/>
      <c r="D45" s="106">
        <v>3238</v>
      </c>
      <c r="E45" s="8" t="s">
        <v>100</v>
      </c>
      <c r="F45" s="5"/>
      <c r="G45" s="5"/>
      <c r="H45" s="72">
        <v>12223.57</v>
      </c>
      <c r="I45" s="78"/>
      <c r="J45" s="89"/>
      <c r="K45" s="90"/>
    </row>
    <row r="46" spans="1:11" x14ac:dyDescent="0.25">
      <c r="A46" s="95"/>
      <c r="B46" s="93"/>
      <c r="C46" s="8"/>
      <c r="D46" s="106">
        <v>3241</v>
      </c>
      <c r="E46" s="8" t="s">
        <v>102</v>
      </c>
      <c r="F46" s="5"/>
      <c r="G46" s="5"/>
      <c r="H46" s="72">
        <v>7665.45</v>
      </c>
      <c r="I46" s="78"/>
      <c r="J46" s="89"/>
      <c r="K46" s="90"/>
    </row>
    <row r="47" spans="1:11" ht="25.5" x14ac:dyDescent="0.25">
      <c r="A47" s="95"/>
      <c r="B47" s="93"/>
      <c r="C47" s="8"/>
      <c r="D47" s="106">
        <v>3291</v>
      </c>
      <c r="E47" s="23" t="s">
        <v>113</v>
      </c>
      <c r="F47" s="5"/>
      <c r="G47" s="5"/>
      <c r="H47" s="72">
        <v>23970.94</v>
      </c>
      <c r="I47" s="78"/>
      <c r="J47" s="89"/>
      <c r="K47" s="90"/>
    </row>
    <row r="48" spans="1:11" x14ac:dyDescent="0.25">
      <c r="A48" s="95"/>
      <c r="B48" s="93"/>
      <c r="C48" s="8"/>
      <c r="D48" s="106">
        <v>3292</v>
      </c>
      <c r="E48" s="8" t="s">
        <v>104</v>
      </c>
      <c r="F48" s="5"/>
      <c r="G48" s="5"/>
      <c r="H48" s="72">
        <v>43049.01</v>
      </c>
      <c r="I48" s="78"/>
      <c r="J48" s="89"/>
      <c r="K48" s="90"/>
    </row>
    <row r="49" spans="1:11" x14ac:dyDescent="0.25">
      <c r="A49" s="95"/>
      <c r="B49" s="93"/>
      <c r="C49" s="8"/>
      <c r="D49" s="106">
        <v>3293</v>
      </c>
      <c r="E49" s="8" t="s">
        <v>105</v>
      </c>
      <c r="F49" s="5"/>
      <c r="G49" s="5"/>
      <c r="H49" s="72">
        <v>5491.33</v>
      </c>
      <c r="I49" s="78"/>
      <c r="J49" s="89"/>
      <c r="K49" s="90"/>
    </row>
    <row r="50" spans="1:11" x14ac:dyDescent="0.25">
      <c r="A50" s="95"/>
      <c r="B50" s="93"/>
      <c r="C50" s="8"/>
      <c r="D50" s="106">
        <v>3294</v>
      </c>
      <c r="E50" s="8" t="s">
        <v>106</v>
      </c>
      <c r="F50" s="5"/>
      <c r="G50" s="5"/>
      <c r="H50" s="72">
        <v>3097</v>
      </c>
      <c r="I50" s="78"/>
      <c r="J50" s="89"/>
      <c r="K50" s="90"/>
    </row>
    <row r="51" spans="1:11" x14ac:dyDescent="0.25">
      <c r="A51" s="95"/>
      <c r="B51" s="93"/>
      <c r="C51" s="8"/>
      <c r="D51" s="106">
        <v>3295</v>
      </c>
      <c r="E51" s="8" t="s">
        <v>107</v>
      </c>
      <c r="F51" s="5"/>
      <c r="G51" s="5"/>
      <c r="H51" s="72">
        <v>8245.98</v>
      </c>
      <c r="I51" s="78"/>
      <c r="J51" s="89"/>
      <c r="K51" s="90"/>
    </row>
    <row r="52" spans="1:11" x14ac:dyDescent="0.25">
      <c r="A52" s="95"/>
      <c r="B52" s="93"/>
      <c r="C52" s="105">
        <v>34</v>
      </c>
      <c r="D52" s="106"/>
      <c r="E52" s="18" t="s">
        <v>109</v>
      </c>
      <c r="F52" s="114">
        <v>132</v>
      </c>
      <c r="G52" s="114">
        <v>132</v>
      </c>
      <c r="H52" s="78">
        <f>H53</f>
        <v>0.19</v>
      </c>
      <c r="I52" s="78">
        <f t="shared" ref="I52:I89" si="4">H52/G52*100</f>
        <v>0.14393939393939392</v>
      </c>
      <c r="J52" s="89"/>
      <c r="K52" s="90"/>
    </row>
    <row r="53" spans="1:11" x14ac:dyDescent="0.25">
      <c r="A53" s="95"/>
      <c r="B53" s="93"/>
      <c r="C53" s="105"/>
      <c r="D53" s="106">
        <v>3433</v>
      </c>
      <c r="E53" s="8" t="s">
        <v>111</v>
      </c>
      <c r="F53" s="5"/>
      <c r="G53" s="5"/>
      <c r="H53" s="72">
        <v>0.19</v>
      </c>
      <c r="I53" s="78"/>
      <c r="J53" s="89"/>
      <c r="K53" s="90"/>
    </row>
    <row r="54" spans="1:11" x14ac:dyDescent="0.25">
      <c r="A54" s="95"/>
      <c r="B54" s="93"/>
      <c r="C54" s="105">
        <v>42</v>
      </c>
      <c r="D54" s="106"/>
      <c r="E54" s="18" t="s">
        <v>121</v>
      </c>
      <c r="F54" s="114">
        <v>5000000</v>
      </c>
      <c r="G54" s="114">
        <v>5000000</v>
      </c>
      <c r="H54" s="78">
        <f>H55</f>
        <v>4999998.2699999996</v>
      </c>
      <c r="I54" s="78">
        <f t="shared" si="4"/>
        <v>99.999965399999994</v>
      </c>
      <c r="J54" s="89"/>
      <c r="K54" s="90"/>
    </row>
    <row r="55" spans="1:11" x14ac:dyDescent="0.25">
      <c r="A55" s="95"/>
      <c r="B55" s="93"/>
      <c r="C55" s="8"/>
      <c r="D55" s="106">
        <v>4212</v>
      </c>
      <c r="E55" s="8" t="s">
        <v>123</v>
      </c>
      <c r="F55" s="5"/>
      <c r="G55" s="5"/>
      <c r="H55" s="72">
        <v>4999998.2699999996</v>
      </c>
      <c r="I55" s="78"/>
      <c r="J55" s="89"/>
      <c r="K55" s="90"/>
    </row>
    <row r="56" spans="1:11" x14ac:dyDescent="0.25">
      <c r="A56" s="95"/>
      <c r="B56" s="172">
        <v>12</v>
      </c>
      <c r="C56" s="173"/>
      <c r="D56" s="174"/>
      <c r="E56" s="98" t="s">
        <v>146</v>
      </c>
      <c r="F56" s="118">
        <f>F57</f>
        <v>79634</v>
      </c>
      <c r="G56" s="118">
        <f>G57</f>
        <v>79634</v>
      </c>
      <c r="H56" s="117">
        <f>H57</f>
        <v>79634</v>
      </c>
      <c r="I56" s="78">
        <f t="shared" si="4"/>
        <v>100</v>
      </c>
      <c r="J56" s="89"/>
      <c r="K56" s="90"/>
    </row>
    <row r="57" spans="1:11" x14ac:dyDescent="0.25">
      <c r="A57" s="95"/>
      <c r="B57" s="102"/>
      <c r="C57" s="102">
        <v>32</v>
      </c>
      <c r="D57" s="102"/>
      <c r="E57" s="101" t="s">
        <v>14</v>
      </c>
      <c r="F57" s="114">
        <v>79634</v>
      </c>
      <c r="G57" s="114">
        <v>79634</v>
      </c>
      <c r="H57" s="78">
        <f>H58+H59</f>
        <v>79634</v>
      </c>
      <c r="I57" s="78">
        <f t="shared" si="4"/>
        <v>100</v>
      </c>
      <c r="J57" s="89"/>
      <c r="K57" s="90"/>
    </row>
    <row r="58" spans="1:11" x14ac:dyDescent="0.25">
      <c r="A58" s="95"/>
      <c r="B58" s="102"/>
      <c r="C58" s="102"/>
      <c r="D58" s="103">
        <v>3222</v>
      </c>
      <c r="E58" s="104" t="s">
        <v>87</v>
      </c>
      <c r="F58" s="5"/>
      <c r="G58" s="5"/>
      <c r="H58" s="72">
        <v>53089</v>
      </c>
      <c r="I58" s="78"/>
      <c r="J58" s="89"/>
      <c r="K58" s="90"/>
    </row>
    <row r="59" spans="1:11" x14ac:dyDescent="0.25">
      <c r="A59" s="95"/>
      <c r="B59" s="102"/>
      <c r="C59" s="102"/>
      <c r="D59" s="103">
        <v>3239</v>
      </c>
      <c r="E59" s="104" t="s">
        <v>101</v>
      </c>
      <c r="F59" s="5"/>
      <c r="G59" s="5"/>
      <c r="H59" s="72">
        <v>26545</v>
      </c>
      <c r="I59" s="78"/>
      <c r="J59" s="89"/>
      <c r="K59" s="90"/>
    </row>
    <row r="60" spans="1:11" x14ac:dyDescent="0.25">
      <c r="A60" s="95"/>
      <c r="B60" s="172">
        <v>31</v>
      </c>
      <c r="C60" s="173"/>
      <c r="D60" s="174"/>
      <c r="E60" s="98" t="s">
        <v>147</v>
      </c>
      <c r="F60" s="118">
        <f>F61+F74+F76+F78+F80</f>
        <v>502252</v>
      </c>
      <c r="G60" s="118">
        <f>G61+G74+G76+G78+G80</f>
        <v>502252</v>
      </c>
      <c r="H60" s="117">
        <f>H61+H74+H76+H78+H80</f>
        <v>501812.02999999997</v>
      </c>
      <c r="I60" s="78">
        <f t="shared" si="4"/>
        <v>99.912400547932108</v>
      </c>
      <c r="J60" s="89"/>
      <c r="K60" s="90"/>
    </row>
    <row r="61" spans="1:11" x14ac:dyDescent="0.25">
      <c r="A61" s="95"/>
      <c r="B61" s="102"/>
      <c r="C61" s="102">
        <v>32</v>
      </c>
      <c r="D61" s="102"/>
      <c r="E61" s="101" t="s">
        <v>14</v>
      </c>
      <c r="F61" s="114">
        <v>474552</v>
      </c>
      <c r="G61" s="114">
        <v>474552</v>
      </c>
      <c r="H61" s="78">
        <f>SUM(H62:H73)</f>
        <v>445212.44999999995</v>
      </c>
      <c r="I61" s="78">
        <f t="shared" si="4"/>
        <v>93.817421483841585</v>
      </c>
      <c r="J61" s="89"/>
      <c r="K61" s="90"/>
    </row>
    <row r="62" spans="1:11" x14ac:dyDescent="0.25">
      <c r="A62" s="95"/>
      <c r="B62" s="102"/>
      <c r="C62" s="102"/>
      <c r="D62" s="103">
        <v>3221</v>
      </c>
      <c r="E62" s="8" t="s">
        <v>86</v>
      </c>
      <c r="F62" s="5"/>
      <c r="G62" s="5"/>
      <c r="H62" s="72">
        <v>6332.68</v>
      </c>
      <c r="I62" s="78"/>
      <c r="J62" s="89"/>
      <c r="K62" s="90"/>
    </row>
    <row r="63" spans="1:11" x14ac:dyDescent="0.25">
      <c r="A63" s="95"/>
      <c r="B63" s="102"/>
      <c r="C63" s="102"/>
      <c r="D63" s="103">
        <v>3222</v>
      </c>
      <c r="E63" s="104" t="s">
        <v>87</v>
      </c>
      <c r="F63" s="5"/>
      <c r="G63" s="5"/>
      <c r="H63" s="72">
        <v>144558.29999999999</v>
      </c>
      <c r="I63" s="78"/>
      <c r="J63" s="89"/>
      <c r="K63" s="90"/>
    </row>
    <row r="64" spans="1:11" x14ac:dyDescent="0.25">
      <c r="A64" s="95"/>
      <c r="B64" s="102"/>
      <c r="C64" s="102"/>
      <c r="D64" s="103">
        <v>3224</v>
      </c>
      <c r="E64" s="8" t="s">
        <v>89</v>
      </c>
      <c r="F64" s="5"/>
      <c r="G64" s="5"/>
      <c r="H64" s="72">
        <v>48263.78</v>
      </c>
      <c r="I64" s="78"/>
      <c r="J64" s="89"/>
      <c r="K64" s="90"/>
    </row>
    <row r="65" spans="1:11" x14ac:dyDescent="0.25">
      <c r="A65" s="95"/>
      <c r="B65" s="102"/>
      <c r="C65" s="102"/>
      <c r="D65" s="103">
        <v>3225</v>
      </c>
      <c r="E65" s="8" t="s">
        <v>90</v>
      </c>
      <c r="F65" s="5"/>
      <c r="G65" s="5"/>
      <c r="H65" s="72">
        <v>3001.29</v>
      </c>
      <c r="I65" s="78"/>
      <c r="J65" s="89"/>
      <c r="K65" s="90"/>
    </row>
    <row r="66" spans="1:11" x14ac:dyDescent="0.25">
      <c r="A66" s="95"/>
      <c r="B66" s="102"/>
      <c r="C66" s="102"/>
      <c r="D66" s="103">
        <v>3227</v>
      </c>
      <c r="E66" s="8" t="s">
        <v>91</v>
      </c>
      <c r="F66" s="5"/>
      <c r="G66" s="5"/>
      <c r="H66" s="72">
        <v>16868.57</v>
      </c>
      <c r="I66" s="78"/>
      <c r="J66" s="89"/>
      <c r="K66" s="90"/>
    </row>
    <row r="67" spans="1:11" x14ac:dyDescent="0.25">
      <c r="A67" s="95"/>
      <c r="B67" s="102"/>
      <c r="C67" s="102"/>
      <c r="D67" s="103">
        <v>3232</v>
      </c>
      <c r="E67" s="8" t="s">
        <v>94</v>
      </c>
      <c r="F67" s="5"/>
      <c r="G67" s="5"/>
      <c r="H67" s="72">
        <v>69050.570000000007</v>
      </c>
      <c r="I67" s="78"/>
      <c r="J67" s="89"/>
      <c r="K67" s="90"/>
    </row>
    <row r="68" spans="1:11" x14ac:dyDescent="0.25">
      <c r="A68" s="95"/>
      <c r="B68" s="102"/>
      <c r="C68" s="102"/>
      <c r="D68" s="103">
        <v>3235</v>
      </c>
      <c r="E68" s="8" t="s">
        <v>97</v>
      </c>
      <c r="F68" s="5"/>
      <c r="G68" s="5"/>
      <c r="H68" s="72">
        <v>52772.36</v>
      </c>
      <c r="I68" s="78"/>
      <c r="J68" s="89"/>
      <c r="K68" s="90"/>
    </row>
    <row r="69" spans="1:11" x14ac:dyDescent="0.25">
      <c r="A69" s="95"/>
      <c r="B69" s="102"/>
      <c r="C69" s="102"/>
      <c r="D69" s="103">
        <v>3236</v>
      </c>
      <c r="E69" s="8" t="s">
        <v>98</v>
      </c>
      <c r="F69" s="5"/>
      <c r="G69" s="5"/>
      <c r="H69" s="72">
        <v>6442.84</v>
      </c>
      <c r="I69" s="78"/>
      <c r="J69" s="89"/>
      <c r="K69" s="90"/>
    </row>
    <row r="70" spans="1:11" x14ac:dyDescent="0.25">
      <c r="A70" s="95"/>
      <c r="B70" s="102"/>
      <c r="C70" s="102"/>
      <c r="D70" s="103">
        <v>3237</v>
      </c>
      <c r="E70" s="8" t="s">
        <v>99</v>
      </c>
      <c r="F70" s="5"/>
      <c r="G70" s="5"/>
      <c r="H70" s="72">
        <v>16987.16</v>
      </c>
      <c r="I70" s="78"/>
      <c r="J70" s="89"/>
      <c r="K70" s="90"/>
    </row>
    <row r="71" spans="1:11" x14ac:dyDescent="0.25">
      <c r="A71" s="95"/>
      <c r="B71" s="102"/>
      <c r="C71" s="102"/>
      <c r="D71" s="103">
        <v>3239</v>
      </c>
      <c r="E71" s="8" t="s">
        <v>101</v>
      </c>
      <c r="F71" s="5"/>
      <c r="G71" s="5"/>
      <c r="H71" s="72">
        <v>79342.92</v>
      </c>
      <c r="I71" s="78"/>
      <c r="J71" s="89"/>
      <c r="K71" s="90"/>
    </row>
    <row r="72" spans="1:11" x14ac:dyDescent="0.25">
      <c r="A72" s="95"/>
      <c r="B72" s="102"/>
      <c r="C72" s="102"/>
      <c r="D72" s="103">
        <v>3296</v>
      </c>
      <c r="E72" s="8" t="s">
        <v>108</v>
      </c>
      <c r="F72" s="5"/>
      <c r="G72" s="5"/>
      <c r="H72" s="72"/>
      <c r="I72" s="78"/>
      <c r="J72" s="89"/>
      <c r="K72" s="90"/>
    </row>
    <row r="73" spans="1:11" x14ac:dyDescent="0.25">
      <c r="A73" s="95"/>
      <c r="B73" s="100"/>
      <c r="C73" s="102"/>
      <c r="D73" s="103">
        <v>3299</v>
      </c>
      <c r="E73" s="8" t="s">
        <v>103</v>
      </c>
      <c r="F73" s="5"/>
      <c r="G73" s="5"/>
      <c r="H73" s="72">
        <v>1591.98</v>
      </c>
      <c r="I73" s="78"/>
      <c r="J73" s="89"/>
      <c r="K73" s="90"/>
    </row>
    <row r="74" spans="1:11" x14ac:dyDescent="0.25">
      <c r="A74" s="95"/>
      <c r="B74" s="93"/>
      <c r="C74" s="105">
        <v>34</v>
      </c>
      <c r="D74" s="8"/>
      <c r="E74" s="18" t="s">
        <v>109</v>
      </c>
      <c r="F74" s="114"/>
      <c r="G74" s="114"/>
      <c r="H74" s="78">
        <f>H75</f>
        <v>0</v>
      </c>
      <c r="I74" s="78"/>
      <c r="J74" s="89"/>
      <c r="K74" s="90"/>
    </row>
    <row r="75" spans="1:11" x14ac:dyDescent="0.25">
      <c r="A75" s="95"/>
      <c r="B75" s="93"/>
      <c r="C75" s="105"/>
      <c r="D75" s="106">
        <v>3433</v>
      </c>
      <c r="E75" s="8" t="s">
        <v>111</v>
      </c>
      <c r="F75" s="5"/>
      <c r="G75" s="5"/>
      <c r="H75" s="72"/>
      <c r="I75" s="78"/>
      <c r="J75" s="89"/>
      <c r="K75" s="90"/>
    </row>
    <row r="76" spans="1:11" ht="25.5" x14ac:dyDescent="0.25">
      <c r="A76" s="95"/>
      <c r="B76" s="93"/>
      <c r="C76" s="105">
        <v>37</v>
      </c>
      <c r="D76" s="106"/>
      <c r="E76" s="107" t="s">
        <v>112</v>
      </c>
      <c r="F76" s="114">
        <v>2500</v>
      </c>
      <c r="G76" s="114">
        <v>2500</v>
      </c>
      <c r="H76" s="78">
        <f>H77</f>
        <v>1995</v>
      </c>
      <c r="I76" s="78">
        <f t="shared" si="4"/>
        <v>79.800000000000011</v>
      </c>
      <c r="J76" s="89"/>
      <c r="K76" s="90"/>
    </row>
    <row r="77" spans="1:11" x14ac:dyDescent="0.25">
      <c r="A77" s="95"/>
      <c r="B77" s="93"/>
      <c r="C77" s="8"/>
      <c r="D77" s="106">
        <v>3721</v>
      </c>
      <c r="E77" s="8" t="s">
        <v>115</v>
      </c>
      <c r="F77" s="5"/>
      <c r="G77" s="5"/>
      <c r="H77" s="72">
        <v>1995</v>
      </c>
      <c r="I77" s="78"/>
      <c r="J77" s="89"/>
      <c r="K77" s="90"/>
    </row>
    <row r="78" spans="1:11" x14ac:dyDescent="0.25">
      <c r="A78" s="95"/>
      <c r="B78" s="93"/>
      <c r="C78" s="105">
        <v>38</v>
      </c>
      <c r="D78" s="106"/>
      <c r="E78" s="18" t="s">
        <v>116</v>
      </c>
      <c r="F78" s="114">
        <v>200</v>
      </c>
      <c r="G78" s="114">
        <v>200</v>
      </c>
      <c r="H78" s="78">
        <f>H79</f>
        <v>0</v>
      </c>
      <c r="I78" s="78">
        <f t="shared" si="4"/>
        <v>0</v>
      </c>
      <c r="J78" s="89"/>
      <c r="K78" s="90"/>
    </row>
    <row r="79" spans="1:11" x14ac:dyDescent="0.25">
      <c r="A79" s="95"/>
      <c r="B79" s="93"/>
      <c r="C79" s="8"/>
      <c r="D79" s="106">
        <v>3835</v>
      </c>
      <c r="E79" s="8" t="s">
        <v>118</v>
      </c>
      <c r="F79" s="114"/>
      <c r="G79" s="114"/>
      <c r="H79" s="72"/>
      <c r="I79" s="78"/>
      <c r="J79" s="89"/>
      <c r="K79" s="90"/>
    </row>
    <row r="80" spans="1:11" x14ac:dyDescent="0.25">
      <c r="A80" s="96"/>
      <c r="B80" s="91"/>
      <c r="C80" s="105">
        <v>42</v>
      </c>
      <c r="D80" s="8"/>
      <c r="E80" s="18" t="s">
        <v>121</v>
      </c>
      <c r="F80" s="114">
        <v>25000</v>
      </c>
      <c r="G80" s="114">
        <v>25000</v>
      </c>
      <c r="H80" s="119">
        <f>H81+H82+H83+H84</f>
        <v>54604.58</v>
      </c>
      <c r="I80" s="78">
        <f t="shared" si="4"/>
        <v>218.41832000000002</v>
      </c>
      <c r="J80" s="89"/>
      <c r="K80" s="90"/>
    </row>
    <row r="81" spans="1:11" x14ac:dyDescent="0.25">
      <c r="A81" s="96"/>
      <c r="B81" s="91"/>
      <c r="C81" s="8"/>
      <c r="D81" s="106">
        <v>4221</v>
      </c>
      <c r="E81" s="8" t="s">
        <v>125</v>
      </c>
      <c r="F81" s="5" t="s">
        <v>158</v>
      </c>
      <c r="G81" s="5"/>
      <c r="H81" s="79"/>
      <c r="I81" s="78"/>
      <c r="J81" s="89"/>
      <c r="K81" s="90"/>
    </row>
    <row r="82" spans="1:11" x14ac:dyDescent="0.25">
      <c r="A82" s="96"/>
      <c r="B82" s="91"/>
      <c r="C82" s="8"/>
      <c r="D82" s="106">
        <v>4223</v>
      </c>
      <c r="E82" s="8" t="s">
        <v>127</v>
      </c>
      <c r="F82" s="5"/>
      <c r="G82" s="5"/>
      <c r="H82" s="79"/>
      <c r="I82" s="78"/>
      <c r="J82" s="89"/>
      <c r="K82" s="90"/>
    </row>
    <row r="83" spans="1:11" x14ac:dyDescent="0.25">
      <c r="A83" s="96"/>
      <c r="B83" s="91"/>
      <c r="C83" s="8"/>
      <c r="D83" s="106">
        <v>4227</v>
      </c>
      <c r="E83" s="8" t="s">
        <v>129</v>
      </c>
      <c r="F83" s="5"/>
      <c r="G83" s="5"/>
      <c r="H83" s="79">
        <v>54604.58</v>
      </c>
      <c r="I83" s="78"/>
      <c r="J83" s="89"/>
      <c r="K83" s="90"/>
    </row>
    <row r="84" spans="1:11" x14ac:dyDescent="0.25">
      <c r="A84" s="96"/>
      <c r="B84" s="91"/>
      <c r="C84" s="8"/>
      <c r="D84" s="106">
        <v>4231</v>
      </c>
      <c r="E84" s="8" t="s">
        <v>131</v>
      </c>
      <c r="F84" s="5"/>
      <c r="G84" s="5"/>
      <c r="H84" s="79"/>
      <c r="I84" s="78"/>
      <c r="J84" s="89"/>
      <c r="K84" s="90"/>
    </row>
    <row r="85" spans="1:11" x14ac:dyDescent="0.25">
      <c r="A85" s="96"/>
      <c r="B85" s="110">
        <v>52</v>
      </c>
      <c r="C85" s="111"/>
      <c r="D85" s="112"/>
      <c r="E85" s="98" t="s">
        <v>148</v>
      </c>
      <c r="F85" s="118">
        <f>F86+F89</f>
        <v>132500</v>
      </c>
      <c r="G85" s="118">
        <f>G86+G89</f>
        <v>132500</v>
      </c>
      <c r="H85" s="120">
        <f>H86+H89</f>
        <v>132500</v>
      </c>
      <c r="I85" s="78">
        <f t="shared" si="4"/>
        <v>100</v>
      </c>
      <c r="J85" s="89"/>
      <c r="K85" s="90"/>
    </row>
    <row r="86" spans="1:11" x14ac:dyDescent="0.25">
      <c r="A86" s="96"/>
      <c r="B86" s="91"/>
      <c r="C86" s="105">
        <v>32</v>
      </c>
      <c r="D86" s="106"/>
      <c r="E86" s="101" t="s">
        <v>14</v>
      </c>
      <c r="F86" s="114">
        <v>50000</v>
      </c>
      <c r="G86" s="114">
        <v>50000</v>
      </c>
      <c r="H86" s="119">
        <f>H87+H88</f>
        <v>50920</v>
      </c>
      <c r="I86" s="78">
        <f t="shared" si="4"/>
        <v>101.84</v>
      </c>
      <c r="J86" s="89"/>
      <c r="K86" s="90"/>
    </row>
    <row r="87" spans="1:11" x14ac:dyDescent="0.25">
      <c r="A87" s="96"/>
      <c r="B87" s="91"/>
      <c r="C87" s="106"/>
      <c r="D87" s="106">
        <v>3222</v>
      </c>
      <c r="E87" s="104" t="s">
        <v>87</v>
      </c>
      <c r="F87" s="5"/>
      <c r="G87" s="5"/>
      <c r="H87" s="79">
        <v>50920</v>
      </c>
      <c r="I87" s="78"/>
      <c r="J87" s="89"/>
      <c r="K87" s="90"/>
    </row>
    <row r="88" spans="1:11" x14ac:dyDescent="0.25">
      <c r="A88" s="96"/>
      <c r="B88" s="91"/>
      <c r="C88" s="106"/>
      <c r="D88" s="106">
        <v>3232</v>
      </c>
      <c r="E88" s="8" t="s">
        <v>94</v>
      </c>
      <c r="F88" s="5"/>
      <c r="G88" s="5"/>
      <c r="H88" s="79"/>
      <c r="I88" s="78"/>
      <c r="J88" s="89"/>
      <c r="K88" s="90"/>
    </row>
    <row r="89" spans="1:11" x14ac:dyDescent="0.25">
      <c r="A89" s="96"/>
      <c r="B89" s="91"/>
      <c r="C89" s="105">
        <v>42</v>
      </c>
      <c r="D89" s="106"/>
      <c r="E89" s="18" t="s">
        <v>121</v>
      </c>
      <c r="F89" s="114">
        <v>82500</v>
      </c>
      <c r="G89" s="114">
        <v>82500</v>
      </c>
      <c r="H89" s="119">
        <f>H90+H91+H92</f>
        <v>81580</v>
      </c>
      <c r="I89" s="78">
        <f t="shared" si="4"/>
        <v>98.88484848484849</v>
      </c>
      <c r="J89" s="89"/>
      <c r="K89" s="90"/>
    </row>
    <row r="90" spans="1:11" x14ac:dyDescent="0.25">
      <c r="A90" s="96"/>
      <c r="B90" s="91"/>
      <c r="C90" s="106"/>
      <c r="D90" s="106">
        <v>4222</v>
      </c>
      <c r="E90" s="104" t="s">
        <v>126</v>
      </c>
      <c r="F90" s="5"/>
      <c r="G90" s="5"/>
      <c r="H90" s="79"/>
      <c r="I90" s="78"/>
      <c r="J90" s="89"/>
      <c r="K90" s="90"/>
    </row>
    <row r="91" spans="1:11" x14ac:dyDescent="0.25">
      <c r="A91" s="96"/>
      <c r="B91" s="91"/>
      <c r="C91" s="106"/>
      <c r="D91" s="106">
        <v>4227</v>
      </c>
      <c r="E91" s="8" t="s">
        <v>129</v>
      </c>
      <c r="F91" s="5"/>
      <c r="G91" s="5"/>
      <c r="H91" s="79">
        <v>60000</v>
      </c>
      <c r="I91" s="78"/>
      <c r="J91" s="89"/>
      <c r="K91" s="90"/>
    </row>
    <row r="92" spans="1:11" x14ac:dyDescent="0.25">
      <c r="A92" s="96"/>
      <c r="B92" s="91"/>
      <c r="C92" s="106"/>
      <c r="D92" s="106">
        <v>4231</v>
      </c>
      <c r="E92" s="8" t="s">
        <v>131</v>
      </c>
      <c r="F92" s="5"/>
      <c r="G92" s="5"/>
      <c r="H92" s="79">
        <v>21580</v>
      </c>
      <c r="I92" s="78"/>
      <c r="J92" s="89"/>
      <c r="K92" s="90"/>
    </row>
    <row r="93" spans="1:11" x14ac:dyDescent="0.25">
      <c r="A93" s="96"/>
      <c r="B93" s="110">
        <v>61</v>
      </c>
      <c r="C93" s="113"/>
      <c r="D93" s="112"/>
      <c r="E93" s="98" t="s">
        <v>149</v>
      </c>
      <c r="F93" s="118">
        <f>F94</f>
        <v>100</v>
      </c>
      <c r="G93" s="118">
        <f>G94</f>
        <v>100</v>
      </c>
      <c r="H93" s="120">
        <f>H94</f>
        <v>124.19</v>
      </c>
      <c r="I93" s="78"/>
      <c r="J93" s="89"/>
      <c r="K93" s="90"/>
    </row>
    <row r="94" spans="1:11" x14ac:dyDescent="0.25">
      <c r="A94" s="96"/>
      <c r="B94" s="91"/>
      <c r="C94" s="105">
        <v>32</v>
      </c>
      <c r="D94" s="106"/>
      <c r="E94" s="101" t="s">
        <v>14</v>
      </c>
      <c r="F94" s="114">
        <v>100</v>
      </c>
      <c r="G94" s="114">
        <v>100</v>
      </c>
      <c r="H94" s="119">
        <f>H95</f>
        <v>124.19</v>
      </c>
      <c r="I94" s="78"/>
      <c r="J94" s="89"/>
      <c r="K94" s="90"/>
    </row>
    <row r="95" spans="1:11" x14ac:dyDescent="0.25">
      <c r="A95" s="109"/>
      <c r="B95" s="102"/>
      <c r="C95" s="102"/>
      <c r="D95" s="103">
        <v>3224</v>
      </c>
      <c r="E95" s="8" t="s">
        <v>89</v>
      </c>
      <c r="F95" s="5"/>
      <c r="G95" s="5"/>
      <c r="H95" s="72">
        <v>124.19</v>
      </c>
      <c r="I95" s="78"/>
    </row>
    <row r="96" spans="1:11" x14ac:dyDescent="0.25">
      <c r="A96" s="109"/>
      <c r="B96" s="109"/>
      <c r="C96" s="109"/>
      <c r="I96" s="121"/>
    </row>
    <row r="97" spans="1:9" x14ac:dyDescent="0.25">
      <c r="A97" s="109"/>
      <c r="B97" s="109"/>
      <c r="C97" s="109"/>
      <c r="I97" s="121"/>
    </row>
    <row r="98" spans="1:9" x14ac:dyDescent="0.25">
      <c r="A98" s="109"/>
      <c r="B98" s="109"/>
      <c r="C98" s="109"/>
      <c r="I98" s="121"/>
    </row>
    <row r="99" spans="1:9" x14ac:dyDescent="0.25">
      <c r="A99" s="109"/>
      <c r="B99" s="109"/>
      <c r="C99" s="109"/>
      <c r="I99" s="121"/>
    </row>
    <row r="100" spans="1:9" x14ac:dyDescent="0.25">
      <c r="A100" s="109"/>
      <c r="B100" s="109"/>
      <c r="C100" s="109"/>
      <c r="I100" s="121"/>
    </row>
    <row r="101" spans="1:9" x14ac:dyDescent="0.25">
      <c r="A101" s="109"/>
      <c r="B101" s="109"/>
      <c r="C101" s="109"/>
      <c r="I101" s="121"/>
    </row>
    <row r="102" spans="1:9" x14ac:dyDescent="0.25">
      <c r="A102" s="109"/>
      <c r="B102" s="109"/>
      <c r="C102" s="109"/>
      <c r="I102" s="121"/>
    </row>
    <row r="103" spans="1:9" x14ac:dyDescent="0.25">
      <c r="A103" s="109"/>
      <c r="B103" s="109"/>
      <c r="C103" s="109"/>
      <c r="I103" s="121"/>
    </row>
    <row r="104" spans="1:9" x14ac:dyDescent="0.25">
      <c r="A104" s="109"/>
      <c r="B104" s="109"/>
      <c r="C104" s="109"/>
      <c r="I104" s="121"/>
    </row>
    <row r="105" spans="1:9" x14ac:dyDescent="0.25">
      <c r="A105" s="109"/>
      <c r="B105" s="109"/>
      <c r="C105" s="109"/>
      <c r="I105" s="121"/>
    </row>
    <row r="106" spans="1:9" x14ac:dyDescent="0.25">
      <c r="A106" s="109"/>
      <c r="B106" s="109"/>
      <c r="C106" s="109"/>
      <c r="I106" s="121"/>
    </row>
    <row r="107" spans="1:9" x14ac:dyDescent="0.25">
      <c r="A107" s="109"/>
      <c r="B107" s="109"/>
      <c r="C107" s="109"/>
    </row>
    <row r="108" spans="1:9" x14ac:dyDescent="0.25">
      <c r="A108" s="109"/>
      <c r="B108" s="109"/>
      <c r="C108" s="109"/>
    </row>
    <row r="109" spans="1:9" x14ac:dyDescent="0.25">
      <c r="A109" s="109"/>
      <c r="B109" s="109"/>
      <c r="C109" s="109"/>
    </row>
    <row r="110" spans="1:9" x14ac:dyDescent="0.25">
      <c r="A110" s="109"/>
      <c r="B110" s="109"/>
      <c r="C110" s="109"/>
    </row>
    <row r="111" spans="1:9" x14ac:dyDescent="0.25">
      <c r="A111" s="109"/>
      <c r="B111" s="109"/>
      <c r="C111" s="109"/>
    </row>
    <row r="112" spans="1:9" x14ac:dyDescent="0.25">
      <c r="A112" s="109"/>
      <c r="B112" s="109"/>
      <c r="C112" s="109"/>
    </row>
    <row r="113" spans="1:3" x14ac:dyDescent="0.25">
      <c r="A113" s="109"/>
      <c r="B113" s="109"/>
      <c r="C113" s="109"/>
    </row>
    <row r="114" spans="1:3" x14ac:dyDescent="0.25">
      <c r="A114" s="109"/>
      <c r="B114" s="109"/>
      <c r="C114" s="109"/>
    </row>
    <row r="115" spans="1:3" x14ac:dyDescent="0.25">
      <c r="A115" s="109"/>
      <c r="B115" s="109"/>
      <c r="C115" s="109"/>
    </row>
    <row r="116" spans="1:3" x14ac:dyDescent="0.25">
      <c r="A116" s="109"/>
      <c r="B116" s="109"/>
      <c r="C116" s="109"/>
    </row>
    <row r="117" spans="1:3" x14ac:dyDescent="0.25">
      <c r="A117" s="109"/>
      <c r="B117" s="109"/>
      <c r="C117" s="109"/>
    </row>
    <row r="118" spans="1:3" x14ac:dyDescent="0.25">
      <c r="A118" s="109"/>
      <c r="B118" s="109"/>
      <c r="C118" s="109"/>
    </row>
    <row r="119" spans="1:3" x14ac:dyDescent="0.25">
      <c r="A119" s="109"/>
      <c r="B119" s="109"/>
      <c r="C119" s="109"/>
    </row>
    <row r="120" spans="1:3" x14ac:dyDescent="0.25">
      <c r="A120" s="109"/>
      <c r="B120" s="109"/>
      <c r="C120" s="109"/>
    </row>
    <row r="121" spans="1:3" x14ac:dyDescent="0.25">
      <c r="A121" s="109"/>
      <c r="B121" s="109"/>
      <c r="C121" s="109"/>
    </row>
    <row r="122" spans="1:3" x14ac:dyDescent="0.25">
      <c r="A122" s="109"/>
      <c r="B122" s="109"/>
      <c r="C122" s="109"/>
    </row>
    <row r="123" spans="1:3" x14ac:dyDescent="0.25">
      <c r="A123" s="109"/>
      <c r="B123" s="109"/>
      <c r="C123" s="109"/>
    </row>
    <row r="124" spans="1:3" x14ac:dyDescent="0.25">
      <c r="A124" s="109"/>
      <c r="B124" s="109"/>
      <c r="C124" s="109"/>
    </row>
    <row r="125" spans="1:3" x14ac:dyDescent="0.25">
      <c r="A125" s="109"/>
      <c r="B125" s="109"/>
      <c r="C125" s="109"/>
    </row>
    <row r="126" spans="1:3" x14ac:dyDescent="0.25">
      <c r="A126" s="109"/>
      <c r="B126" s="109"/>
      <c r="C126" s="109"/>
    </row>
    <row r="127" spans="1:3" x14ac:dyDescent="0.25">
      <c r="A127" s="109"/>
      <c r="B127" s="109"/>
      <c r="C127" s="109"/>
    </row>
    <row r="128" spans="1:3" x14ac:dyDescent="0.25">
      <c r="A128" s="109"/>
      <c r="B128" s="109"/>
      <c r="C128" s="109"/>
    </row>
    <row r="129" spans="1:3" x14ac:dyDescent="0.25">
      <c r="A129" s="109"/>
      <c r="B129" s="109"/>
      <c r="C129" s="109"/>
    </row>
    <row r="130" spans="1:3" x14ac:dyDescent="0.25">
      <c r="A130" s="109"/>
      <c r="B130" s="109"/>
      <c r="C130" s="109"/>
    </row>
    <row r="131" spans="1:3" x14ac:dyDescent="0.25">
      <c r="A131" s="109"/>
      <c r="B131" s="109"/>
      <c r="C131" s="109"/>
    </row>
    <row r="132" spans="1:3" x14ac:dyDescent="0.25">
      <c r="A132" s="109"/>
      <c r="B132" s="109"/>
      <c r="C132" s="109"/>
    </row>
    <row r="133" spans="1:3" x14ac:dyDescent="0.25">
      <c r="A133" s="109"/>
      <c r="B133" s="109"/>
      <c r="C133" s="109"/>
    </row>
    <row r="134" spans="1:3" x14ac:dyDescent="0.25">
      <c r="A134" s="109"/>
      <c r="B134" s="109"/>
      <c r="C134" s="109"/>
    </row>
    <row r="135" spans="1:3" x14ac:dyDescent="0.25">
      <c r="A135" s="109"/>
      <c r="B135" s="109"/>
      <c r="C135" s="109"/>
    </row>
    <row r="136" spans="1:3" x14ac:dyDescent="0.25">
      <c r="A136" s="109"/>
      <c r="B136" s="109"/>
      <c r="C136" s="109"/>
    </row>
    <row r="137" spans="1:3" x14ac:dyDescent="0.25">
      <c r="A137" s="109"/>
      <c r="B137" s="109"/>
      <c r="C137" s="109"/>
    </row>
    <row r="138" spans="1:3" x14ac:dyDescent="0.25">
      <c r="A138" s="109"/>
      <c r="B138" s="109"/>
      <c r="C138" s="109"/>
    </row>
    <row r="139" spans="1:3" x14ac:dyDescent="0.25">
      <c r="A139" s="109"/>
      <c r="B139" s="109"/>
      <c r="C139" s="109"/>
    </row>
    <row r="140" spans="1:3" x14ac:dyDescent="0.25">
      <c r="A140" s="109"/>
      <c r="B140" s="109"/>
      <c r="C140" s="109"/>
    </row>
    <row r="141" spans="1:3" x14ac:dyDescent="0.25">
      <c r="A141" s="109"/>
      <c r="B141" s="109"/>
      <c r="C141" s="109"/>
    </row>
    <row r="142" spans="1:3" x14ac:dyDescent="0.25">
      <c r="A142" s="109"/>
      <c r="B142" s="109"/>
      <c r="C142" s="109"/>
    </row>
    <row r="143" spans="1:3" x14ac:dyDescent="0.25">
      <c r="A143" s="109"/>
      <c r="B143" s="109"/>
      <c r="C143" s="109"/>
    </row>
    <row r="144" spans="1:3" x14ac:dyDescent="0.25">
      <c r="A144" s="109"/>
      <c r="B144" s="109"/>
      <c r="C144" s="109"/>
    </row>
    <row r="145" spans="1:3" x14ac:dyDescent="0.25">
      <c r="A145" s="109"/>
      <c r="B145" s="109"/>
      <c r="C145" s="109"/>
    </row>
    <row r="146" spans="1:3" x14ac:dyDescent="0.25">
      <c r="A146" s="109"/>
      <c r="B146" s="109"/>
      <c r="C146" s="109"/>
    </row>
    <row r="147" spans="1:3" x14ac:dyDescent="0.25">
      <c r="A147" s="109"/>
      <c r="B147" s="109"/>
      <c r="C147" s="109"/>
    </row>
    <row r="148" spans="1:3" x14ac:dyDescent="0.25">
      <c r="A148" s="109"/>
      <c r="B148" s="109"/>
      <c r="C148" s="109"/>
    </row>
    <row r="149" spans="1:3" x14ac:dyDescent="0.25">
      <c r="A149" s="109"/>
      <c r="B149" s="109"/>
      <c r="C149" s="109"/>
    </row>
    <row r="150" spans="1:3" x14ac:dyDescent="0.25">
      <c r="A150" s="109"/>
      <c r="B150" s="109"/>
      <c r="C150" s="109"/>
    </row>
    <row r="151" spans="1:3" x14ac:dyDescent="0.25">
      <c r="A151" s="109"/>
      <c r="B151" s="109"/>
      <c r="C151" s="109"/>
    </row>
    <row r="152" spans="1:3" x14ac:dyDescent="0.25">
      <c r="A152" s="109"/>
      <c r="B152" s="109"/>
      <c r="C152" s="109"/>
    </row>
    <row r="153" spans="1:3" x14ac:dyDescent="0.25">
      <c r="A153" s="109"/>
      <c r="B153" s="109"/>
      <c r="C153" s="109"/>
    </row>
    <row r="154" spans="1:3" x14ac:dyDescent="0.25">
      <c r="A154" s="109"/>
      <c r="B154" s="109"/>
      <c r="C154" s="109"/>
    </row>
    <row r="155" spans="1:3" x14ac:dyDescent="0.25">
      <c r="A155" s="109"/>
      <c r="B155" s="109"/>
      <c r="C155" s="109"/>
    </row>
    <row r="156" spans="1:3" x14ac:dyDescent="0.25">
      <c r="A156" s="109"/>
      <c r="B156" s="109"/>
      <c r="C156" s="109"/>
    </row>
    <row r="157" spans="1:3" x14ac:dyDescent="0.25">
      <c r="A157" s="109"/>
      <c r="B157" s="109"/>
      <c r="C157" s="109"/>
    </row>
    <row r="158" spans="1:3" x14ac:dyDescent="0.25">
      <c r="A158" s="109"/>
      <c r="B158" s="109"/>
      <c r="C158" s="109"/>
    </row>
    <row r="159" spans="1:3" x14ac:dyDescent="0.25">
      <c r="A159" s="109"/>
      <c r="B159" s="109"/>
      <c r="C159" s="109"/>
    </row>
    <row r="160" spans="1:3" x14ac:dyDescent="0.25">
      <c r="A160" s="109"/>
      <c r="B160" s="109"/>
      <c r="C160" s="109"/>
    </row>
    <row r="161" spans="1:3" x14ac:dyDescent="0.25">
      <c r="A161" s="109"/>
      <c r="B161" s="109"/>
      <c r="C161" s="109"/>
    </row>
    <row r="162" spans="1:3" x14ac:dyDescent="0.25">
      <c r="A162" s="109"/>
      <c r="B162" s="109"/>
      <c r="C162" s="109"/>
    </row>
    <row r="163" spans="1:3" x14ac:dyDescent="0.25">
      <c r="A163" s="109"/>
      <c r="B163" s="109"/>
      <c r="C163" s="109"/>
    </row>
    <row r="164" spans="1:3" x14ac:dyDescent="0.25">
      <c r="A164" s="109"/>
      <c r="B164" s="109"/>
      <c r="C164" s="109"/>
    </row>
    <row r="165" spans="1:3" x14ac:dyDescent="0.25">
      <c r="A165" s="109"/>
      <c r="B165" s="109"/>
      <c r="C165" s="109"/>
    </row>
    <row r="166" spans="1:3" x14ac:dyDescent="0.25">
      <c r="A166" s="109"/>
      <c r="B166" s="109"/>
      <c r="C166" s="109"/>
    </row>
    <row r="167" spans="1:3" x14ac:dyDescent="0.25">
      <c r="A167" s="109"/>
      <c r="B167" s="109"/>
      <c r="C167" s="109"/>
    </row>
    <row r="168" spans="1:3" x14ac:dyDescent="0.25">
      <c r="A168" s="109"/>
      <c r="B168" s="109"/>
      <c r="C168" s="109"/>
    </row>
    <row r="169" spans="1:3" x14ac:dyDescent="0.25">
      <c r="A169" s="109"/>
      <c r="B169" s="109"/>
      <c r="C169" s="109"/>
    </row>
    <row r="170" spans="1:3" x14ac:dyDescent="0.25">
      <c r="A170" s="109"/>
      <c r="B170" s="109"/>
      <c r="C170" s="109"/>
    </row>
    <row r="171" spans="1:3" x14ac:dyDescent="0.25">
      <c r="A171" s="109"/>
      <c r="B171" s="109"/>
      <c r="C171" s="109"/>
    </row>
    <row r="172" spans="1:3" x14ac:dyDescent="0.25">
      <c r="A172" s="109"/>
      <c r="B172" s="109"/>
      <c r="C172" s="109"/>
    </row>
    <row r="173" spans="1:3" x14ac:dyDescent="0.25">
      <c r="A173" s="109"/>
      <c r="B173" s="109"/>
      <c r="C173" s="109"/>
    </row>
    <row r="174" spans="1:3" x14ac:dyDescent="0.25">
      <c r="A174" s="109"/>
      <c r="B174" s="109"/>
      <c r="C174" s="109"/>
    </row>
    <row r="175" spans="1:3" x14ac:dyDescent="0.25">
      <c r="A175" s="109"/>
      <c r="B175" s="109"/>
      <c r="C175" s="109"/>
    </row>
    <row r="176" spans="1:3" x14ac:dyDescent="0.25">
      <c r="A176" s="109"/>
      <c r="B176" s="109"/>
      <c r="C176" s="109"/>
    </row>
    <row r="177" spans="1:3" x14ac:dyDescent="0.25">
      <c r="A177" s="109"/>
      <c r="B177" s="109"/>
      <c r="C177" s="109"/>
    </row>
    <row r="178" spans="1:3" x14ac:dyDescent="0.25">
      <c r="A178" s="109"/>
      <c r="B178" s="109"/>
      <c r="C178" s="109"/>
    </row>
    <row r="179" spans="1:3" x14ac:dyDescent="0.25">
      <c r="A179" s="109"/>
      <c r="B179" s="109"/>
      <c r="C179" s="109"/>
    </row>
    <row r="180" spans="1:3" x14ac:dyDescent="0.25">
      <c r="A180" s="109"/>
      <c r="B180" s="109"/>
      <c r="C180" s="109"/>
    </row>
    <row r="181" spans="1:3" x14ac:dyDescent="0.25">
      <c r="A181" s="109"/>
      <c r="B181" s="109"/>
      <c r="C181" s="109"/>
    </row>
    <row r="182" spans="1:3" x14ac:dyDescent="0.25">
      <c r="A182" s="109"/>
      <c r="B182" s="109"/>
      <c r="C182" s="109"/>
    </row>
    <row r="183" spans="1:3" x14ac:dyDescent="0.25">
      <c r="A183" s="109"/>
      <c r="B183" s="109"/>
      <c r="C183" s="109"/>
    </row>
    <row r="184" spans="1:3" x14ac:dyDescent="0.25">
      <c r="A184" s="109"/>
      <c r="B184" s="109"/>
      <c r="C184" s="109"/>
    </row>
    <row r="185" spans="1:3" x14ac:dyDescent="0.25">
      <c r="A185" s="109"/>
      <c r="B185" s="109"/>
      <c r="C185" s="109"/>
    </row>
    <row r="186" spans="1:3" x14ac:dyDescent="0.25">
      <c r="A186" s="109"/>
      <c r="B186" s="109"/>
      <c r="C186" s="109"/>
    </row>
    <row r="187" spans="1:3" x14ac:dyDescent="0.25">
      <c r="A187" s="109"/>
      <c r="B187" s="109"/>
      <c r="C187" s="109"/>
    </row>
    <row r="188" spans="1:3" x14ac:dyDescent="0.25">
      <c r="A188" s="109"/>
      <c r="B188" s="109"/>
      <c r="C188" s="109"/>
    </row>
    <row r="189" spans="1:3" x14ac:dyDescent="0.25">
      <c r="A189" s="109"/>
      <c r="B189" s="109"/>
      <c r="C189" s="109"/>
    </row>
    <row r="190" spans="1:3" x14ac:dyDescent="0.25">
      <c r="A190" s="109"/>
      <c r="B190" s="109"/>
      <c r="C190" s="109"/>
    </row>
    <row r="191" spans="1:3" x14ac:dyDescent="0.25">
      <c r="A191" s="109"/>
      <c r="B191" s="109"/>
      <c r="C191" s="109"/>
    </row>
    <row r="192" spans="1:3" x14ac:dyDescent="0.25">
      <c r="A192" s="109"/>
      <c r="B192" s="109"/>
      <c r="C192" s="109"/>
    </row>
    <row r="193" spans="1:3" x14ac:dyDescent="0.25">
      <c r="A193" s="109"/>
      <c r="B193" s="109"/>
      <c r="C193" s="109"/>
    </row>
    <row r="194" spans="1:3" x14ac:dyDescent="0.25">
      <c r="A194" s="109"/>
      <c r="B194" s="109"/>
      <c r="C194" s="109"/>
    </row>
    <row r="195" spans="1:3" x14ac:dyDescent="0.25">
      <c r="A195" s="109"/>
      <c r="B195" s="109"/>
      <c r="C195" s="109"/>
    </row>
    <row r="196" spans="1:3" x14ac:dyDescent="0.25">
      <c r="A196" s="109"/>
      <c r="B196" s="109"/>
      <c r="C196" s="109"/>
    </row>
    <row r="197" spans="1:3" x14ac:dyDescent="0.25">
      <c r="A197" s="109"/>
      <c r="B197" s="109"/>
      <c r="C197" s="109"/>
    </row>
    <row r="198" spans="1:3" x14ac:dyDescent="0.25">
      <c r="A198" s="109"/>
      <c r="B198" s="109"/>
      <c r="C198" s="109"/>
    </row>
    <row r="199" spans="1:3" x14ac:dyDescent="0.25">
      <c r="A199" s="109"/>
      <c r="B199" s="109"/>
      <c r="C199" s="109"/>
    </row>
    <row r="200" spans="1:3" x14ac:dyDescent="0.25">
      <c r="A200" s="109"/>
      <c r="B200" s="109"/>
      <c r="C200" s="109"/>
    </row>
    <row r="201" spans="1:3" x14ac:dyDescent="0.25">
      <c r="A201" s="109"/>
      <c r="B201" s="109"/>
      <c r="C201" s="109"/>
    </row>
    <row r="202" spans="1:3" x14ac:dyDescent="0.25">
      <c r="A202" s="109"/>
      <c r="B202" s="109"/>
      <c r="C202" s="109"/>
    </row>
    <row r="203" spans="1:3" x14ac:dyDescent="0.25">
      <c r="A203" s="109"/>
      <c r="B203" s="109"/>
      <c r="C203" s="109"/>
    </row>
    <row r="204" spans="1:3" x14ac:dyDescent="0.25">
      <c r="A204" s="109"/>
      <c r="B204" s="109"/>
      <c r="C204" s="109"/>
    </row>
    <row r="205" spans="1:3" x14ac:dyDescent="0.25">
      <c r="A205" s="109"/>
      <c r="B205" s="109"/>
      <c r="C205" s="109"/>
    </row>
    <row r="206" spans="1:3" x14ac:dyDescent="0.25">
      <c r="A206" s="109"/>
      <c r="B206" s="109"/>
      <c r="C206" s="109"/>
    </row>
    <row r="207" spans="1:3" x14ac:dyDescent="0.25">
      <c r="A207" s="109"/>
      <c r="B207" s="109"/>
      <c r="C207" s="109"/>
    </row>
    <row r="208" spans="1:3" x14ac:dyDescent="0.25">
      <c r="A208" s="109"/>
      <c r="B208" s="109"/>
      <c r="C208" s="109"/>
    </row>
    <row r="209" spans="1:3" x14ac:dyDescent="0.25">
      <c r="A209" s="109"/>
      <c r="B209" s="109"/>
      <c r="C209" s="109"/>
    </row>
    <row r="210" spans="1:3" x14ac:dyDescent="0.25">
      <c r="A210" s="109"/>
      <c r="B210" s="109"/>
      <c r="C210" s="109"/>
    </row>
    <row r="211" spans="1:3" x14ac:dyDescent="0.25">
      <c r="A211" s="109"/>
      <c r="B211" s="109"/>
      <c r="C211" s="109"/>
    </row>
    <row r="212" spans="1:3" x14ac:dyDescent="0.25">
      <c r="A212" s="109"/>
      <c r="B212" s="109"/>
      <c r="C212" s="109"/>
    </row>
    <row r="213" spans="1:3" x14ac:dyDescent="0.25">
      <c r="A213" s="109"/>
      <c r="B213" s="109"/>
      <c r="C213" s="109"/>
    </row>
    <row r="214" spans="1:3" x14ac:dyDescent="0.25">
      <c r="A214" s="109"/>
      <c r="B214" s="109"/>
      <c r="C214" s="109"/>
    </row>
    <row r="215" spans="1:3" x14ac:dyDescent="0.25">
      <c r="A215" s="109"/>
      <c r="B215" s="109"/>
      <c r="C215" s="109"/>
    </row>
    <row r="216" spans="1:3" x14ac:dyDescent="0.25">
      <c r="A216" s="109"/>
      <c r="B216" s="109"/>
      <c r="C216" s="109"/>
    </row>
    <row r="217" spans="1:3" x14ac:dyDescent="0.25">
      <c r="A217" s="109"/>
      <c r="B217" s="109"/>
      <c r="C217" s="109"/>
    </row>
    <row r="218" spans="1:3" x14ac:dyDescent="0.25">
      <c r="A218" s="109"/>
      <c r="B218" s="109"/>
      <c r="C218" s="109"/>
    </row>
    <row r="219" spans="1:3" x14ac:dyDescent="0.25">
      <c r="A219" s="109"/>
      <c r="B219" s="109"/>
      <c r="C219" s="109"/>
    </row>
    <row r="220" spans="1:3" x14ac:dyDescent="0.25">
      <c r="A220" s="109"/>
      <c r="B220" s="109"/>
      <c r="C220" s="109"/>
    </row>
    <row r="221" spans="1:3" x14ac:dyDescent="0.25">
      <c r="A221" s="109"/>
      <c r="B221" s="109"/>
      <c r="C221" s="109"/>
    </row>
    <row r="222" spans="1:3" x14ac:dyDescent="0.25">
      <c r="A222" s="109"/>
      <c r="B222" s="109"/>
      <c r="C222" s="109"/>
    </row>
    <row r="223" spans="1:3" x14ac:dyDescent="0.25">
      <c r="A223" s="109"/>
      <c r="B223" s="109"/>
      <c r="C223" s="109"/>
    </row>
    <row r="224" spans="1:3" x14ac:dyDescent="0.25">
      <c r="A224" s="109"/>
      <c r="B224" s="109"/>
      <c r="C224" s="109"/>
    </row>
    <row r="225" spans="1:3" x14ac:dyDescent="0.25">
      <c r="A225" s="109"/>
      <c r="B225" s="109"/>
      <c r="C225" s="109"/>
    </row>
    <row r="226" spans="1:3" x14ac:dyDescent="0.25">
      <c r="A226" s="109"/>
      <c r="B226" s="109"/>
      <c r="C226" s="109"/>
    </row>
    <row r="227" spans="1:3" x14ac:dyDescent="0.25">
      <c r="A227" s="109"/>
      <c r="B227" s="109"/>
      <c r="C227" s="109"/>
    </row>
    <row r="228" spans="1:3" x14ac:dyDescent="0.25">
      <c r="A228" s="109"/>
      <c r="B228" s="109"/>
      <c r="C228" s="109"/>
    </row>
    <row r="229" spans="1:3" x14ac:dyDescent="0.25">
      <c r="A229" s="109"/>
      <c r="B229" s="109"/>
      <c r="C229" s="109"/>
    </row>
    <row r="230" spans="1:3" x14ac:dyDescent="0.25">
      <c r="A230" s="109"/>
      <c r="B230" s="109"/>
      <c r="C230" s="109"/>
    </row>
    <row r="231" spans="1:3" x14ac:dyDescent="0.25">
      <c r="A231" s="109"/>
      <c r="B231" s="109"/>
      <c r="C231" s="109"/>
    </row>
    <row r="232" spans="1:3" x14ac:dyDescent="0.25">
      <c r="A232" s="109"/>
      <c r="B232" s="109"/>
      <c r="C232" s="109"/>
    </row>
    <row r="233" spans="1:3" x14ac:dyDescent="0.25">
      <c r="A233" s="109"/>
      <c r="B233" s="109"/>
      <c r="C233" s="109"/>
    </row>
    <row r="234" spans="1:3" x14ac:dyDescent="0.25">
      <c r="A234" s="109"/>
      <c r="B234" s="109"/>
      <c r="C234" s="109"/>
    </row>
    <row r="235" spans="1:3" x14ac:dyDescent="0.25">
      <c r="A235" s="109"/>
      <c r="B235" s="109"/>
      <c r="C235" s="109"/>
    </row>
    <row r="236" spans="1:3" x14ac:dyDescent="0.25">
      <c r="A236" s="109"/>
      <c r="B236" s="109"/>
      <c r="C236" s="109"/>
    </row>
    <row r="237" spans="1:3" x14ac:dyDescent="0.25">
      <c r="A237" s="109"/>
      <c r="B237" s="109"/>
      <c r="C237" s="109"/>
    </row>
    <row r="238" spans="1:3" x14ac:dyDescent="0.25">
      <c r="A238" s="109"/>
      <c r="B238" s="109"/>
      <c r="C238" s="109"/>
    </row>
    <row r="239" spans="1:3" x14ac:dyDescent="0.25">
      <c r="A239" s="109"/>
      <c r="B239" s="109"/>
      <c r="C239" s="109"/>
    </row>
    <row r="240" spans="1:3" x14ac:dyDescent="0.25">
      <c r="A240" s="109"/>
      <c r="B240" s="109"/>
      <c r="C240" s="109"/>
    </row>
    <row r="241" spans="1:3" x14ac:dyDescent="0.25">
      <c r="A241" s="109"/>
      <c r="B241" s="109"/>
      <c r="C241" s="109"/>
    </row>
    <row r="242" spans="1:3" x14ac:dyDescent="0.25">
      <c r="A242" s="109"/>
      <c r="B242" s="109"/>
      <c r="C242" s="109"/>
    </row>
    <row r="243" spans="1:3" x14ac:dyDescent="0.25">
      <c r="A243" s="109"/>
      <c r="B243" s="109"/>
      <c r="C243" s="109"/>
    </row>
    <row r="244" spans="1:3" x14ac:dyDescent="0.25">
      <c r="A244" s="109"/>
      <c r="B244" s="109"/>
      <c r="C244" s="109"/>
    </row>
    <row r="245" spans="1:3" x14ac:dyDescent="0.25">
      <c r="A245" s="109"/>
      <c r="B245" s="109"/>
      <c r="C245" s="109"/>
    </row>
    <row r="246" spans="1:3" x14ac:dyDescent="0.25">
      <c r="A246" s="109"/>
      <c r="B246" s="109"/>
      <c r="C246" s="109"/>
    </row>
    <row r="247" spans="1:3" x14ac:dyDescent="0.25">
      <c r="A247" s="109"/>
      <c r="B247" s="109"/>
      <c r="C247" s="109"/>
    </row>
    <row r="248" spans="1:3" x14ac:dyDescent="0.25">
      <c r="A248" s="109"/>
      <c r="B248" s="109"/>
      <c r="C248" s="109"/>
    </row>
    <row r="249" spans="1:3" x14ac:dyDescent="0.25">
      <c r="A249" s="109"/>
      <c r="B249" s="109"/>
      <c r="C249" s="109"/>
    </row>
    <row r="250" spans="1:3" x14ac:dyDescent="0.25">
      <c r="A250" s="109"/>
      <c r="B250" s="109"/>
      <c r="C250" s="109"/>
    </row>
    <row r="251" spans="1:3" x14ac:dyDescent="0.25">
      <c r="A251" s="109"/>
      <c r="B251" s="109"/>
      <c r="C251" s="109"/>
    </row>
    <row r="252" spans="1:3" x14ac:dyDescent="0.25">
      <c r="A252" s="109"/>
      <c r="B252" s="109"/>
      <c r="C252" s="109"/>
    </row>
    <row r="253" spans="1:3" x14ac:dyDescent="0.25">
      <c r="A253" s="109"/>
      <c r="B253" s="109"/>
      <c r="C253" s="109"/>
    </row>
    <row r="254" spans="1:3" x14ac:dyDescent="0.25">
      <c r="A254" s="109"/>
      <c r="B254" s="109"/>
      <c r="C254" s="109"/>
    </row>
    <row r="255" spans="1:3" x14ac:dyDescent="0.25">
      <c r="A255" s="109"/>
      <c r="B255" s="109"/>
      <c r="C255" s="109"/>
    </row>
    <row r="256" spans="1:3" x14ac:dyDescent="0.25">
      <c r="A256" s="109"/>
      <c r="B256" s="109"/>
      <c r="C256" s="109"/>
    </row>
    <row r="257" spans="1:3" x14ac:dyDescent="0.25">
      <c r="A257" s="109"/>
      <c r="B257" s="109"/>
      <c r="C257" s="109"/>
    </row>
    <row r="258" spans="1:3" x14ac:dyDescent="0.25">
      <c r="A258" s="109"/>
      <c r="B258" s="109"/>
      <c r="C258" s="109"/>
    </row>
    <row r="259" spans="1:3" x14ac:dyDescent="0.25">
      <c r="A259" s="109"/>
      <c r="B259" s="109"/>
      <c r="C259" s="109"/>
    </row>
    <row r="260" spans="1:3" x14ac:dyDescent="0.25">
      <c r="A260" s="109"/>
      <c r="B260" s="109"/>
      <c r="C260" s="109"/>
    </row>
    <row r="261" spans="1:3" x14ac:dyDescent="0.25">
      <c r="A261" s="109"/>
      <c r="B261" s="109"/>
      <c r="C261" s="109"/>
    </row>
    <row r="262" spans="1:3" x14ac:dyDescent="0.25">
      <c r="B262" s="109"/>
      <c r="C262" s="109"/>
    </row>
    <row r="263" spans="1:3" x14ac:dyDescent="0.25">
      <c r="B263" s="109"/>
      <c r="C263" s="109"/>
    </row>
    <row r="264" spans="1:3" x14ac:dyDescent="0.25">
      <c r="B264" s="109"/>
      <c r="C264" s="109"/>
    </row>
    <row r="265" spans="1:3" x14ac:dyDescent="0.25">
      <c r="B265" s="109"/>
      <c r="C265" s="109"/>
    </row>
    <row r="266" spans="1:3" x14ac:dyDescent="0.25">
      <c r="B266" s="109"/>
      <c r="C266" s="109"/>
    </row>
    <row r="267" spans="1:3" x14ac:dyDescent="0.25">
      <c r="B267" s="109"/>
      <c r="C267" s="109"/>
    </row>
    <row r="268" spans="1:3" x14ac:dyDescent="0.25">
      <c r="B268" s="109"/>
      <c r="C268" s="109"/>
    </row>
    <row r="269" spans="1:3" x14ac:dyDescent="0.25">
      <c r="B269" s="109"/>
      <c r="C269" s="109"/>
    </row>
    <row r="270" spans="1:3" x14ac:dyDescent="0.25">
      <c r="B270" s="109"/>
      <c r="C270" s="109"/>
    </row>
    <row r="271" spans="1:3" x14ac:dyDescent="0.25">
      <c r="B271" s="109"/>
      <c r="C271" s="109"/>
    </row>
    <row r="272" spans="1:3" x14ac:dyDescent="0.25">
      <c r="B272" s="109"/>
      <c r="C272" s="109"/>
    </row>
    <row r="273" spans="2:3" x14ac:dyDescent="0.25">
      <c r="B273" s="109"/>
      <c r="C273" s="109"/>
    </row>
    <row r="274" spans="2:3" x14ac:dyDescent="0.25">
      <c r="B274" s="109"/>
      <c r="C274" s="109"/>
    </row>
    <row r="275" spans="2:3" x14ac:dyDescent="0.25">
      <c r="B275" s="109"/>
      <c r="C275" s="109"/>
    </row>
    <row r="276" spans="2:3" x14ac:dyDescent="0.25">
      <c r="B276" s="109"/>
      <c r="C276" s="109"/>
    </row>
    <row r="277" spans="2:3" x14ac:dyDescent="0.25">
      <c r="B277" s="109"/>
      <c r="C277" s="109"/>
    </row>
    <row r="278" spans="2:3" x14ac:dyDescent="0.25">
      <c r="B278" s="109"/>
      <c r="C278" s="109"/>
    </row>
    <row r="279" spans="2:3" x14ac:dyDescent="0.25">
      <c r="B279" s="109"/>
      <c r="C279" s="109"/>
    </row>
    <row r="280" spans="2:3" x14ac:dyDescent="0.25">
      <c r="B280" s="109"/>
      <c r="C280" s="109"/>
    </row>
    <row r="281" spans="2:3" x14ac:dyDescent="0.25">
      <c r="B281" s="109"/>
      <c r="C281" s="109"/>
    </row>
    <row r="282" spans="2:3" x14ac:dyDescent="0.25">
      <c r="B282" s="109"/>
      <c r="C282" s="109"/>
    </row>
  </sheetData>
  <mergeCells count="17">
    <mergeCell ref="B4:I4"/>
    <mergeCell ref="B6:E6"/>
    <mergeCell ref="B7:E7"/>
    <mergeCell ref="B2:I2"/>
    <mergeCell ref="B13:D13"/>
    <mergeCell ref="B8:D8"/>
    <mergeCell ref="B11:D11"/>
    <mergeCell ref="B12:D12"/>
    <mergeCell ref="B10:D10"/>
    <mergeCell ref="B9:D9"/>
    <mergeCell ref="B56:D56"/>
    <mergeCell ref="B60:D60"/>
    <mergeCell ref="C15:D15"/>
    <mergeCell ref="B18:E18"/>
    <mergeCell ref="B19:E19"/>
    <mergeCell ref="B20:D20"/>
    <mergeCell ref="B24:D24"/>
  </mergeCells>
  <pageMargins left="0.7" right="0.7" top="0.75" bottom="0.75" header="0.3" footer="0.3"/>
  <pageSetup paperSize="8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Nina</cp:lastModifiedBy>
  <cp:lastPrinted>2024-07-15T11:37:47Z</cp:lastPrinted>
  <dcterms:created xsi:type="dcterms:W3CDTF">2022-08-12T12:51:27Z</dcterms:created>
  <dcterms:modified xsi:type="dcterms:W3CDTF">2026-02-09T12:50:46Z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