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kapitulacija" sheetId="1" state="visible" r:id="rId2"/>
    <sheet name="01 - rušenja" sheetId="2" state="visible" r:id="rId3"/>
    <sheet name="02 - betonski" sheetId="3" state="visible" r:id="rId4"/>
    <sheet name="03 - zidarski" sheetId="4" state="visible" r:id="rId5"/>
    <sheet name="04 - izolaterski" sheetId="5" state="visible" r:id="rId6"/>
    <sheet name="05 - fasaderski" sheetId="6" state="visible" r:id="rId7"/>
    <sheet name="06 - keramičarski" sheetId="7" state="visible" r:id="rId8"/>
    <sheet name="07 - parketarski" sheetId="8" state="visible" r:id="rId9"/>
    <sheet name="08 - ličilački" sheetId="9" state="visible" r:id="rId10"/>
    <sheet name="09 - krovopokrivački" sheetId="10" state="visible" r:id="rId11"/>
    <sheet name="10 - limarski" sheetId="11" state="visible" r:id="rId12"/>
    <sheet name="11 - stolarski" sheetId="12" state="visible" r:id="rId13"/>
    <sheet name="12- gipskartonski" sheetId="13" state="visible" r:id="rId14"/>
    <sheet name="13 - bravarski" sheetId="14" state="visible" r:id="rId15"/>
    <sheet name="14 - dizalo" sheetId="15" state="visible" r:id="rId16"/>
  </sheets>
  <definedNames>
    <definedName function="false" hidden="false" localSheetId="1" name="_xlnm.Print_Titles" vbProcedure="false">'01 - rušenja'!$1:$4</definedName>
    <definedName function="false" hidden="false" localSheetId="2" name="_xlnm.Print_Titles" vbProcedure="false">'02 - betonski'!$1:$4</definedName>
    <definedName function="false" hidden="false" localSheetId="3" name="_xlnm.Print_Titles" vbProcedure="false">'03 - zidarski'!$1:$4</definedName>
    <definedName function="false" hidden="false" localSheetId="4" name="_xlnm.Print_Titles" vbProcedure="false">'04 - izolaterski'!$1:$4</definedName>
    <definedName function="false" hidden="false" localSheetId="5" name="_xlnm.Print_Titles" vbProcedure="false">'05 - fasaderski'!$1:$4</definedName>
    <definedName function="false" hidden="false" localSheetId="6" name="_xlnm.Print_Titles" vbProcedure="false">'06 - keramičarski'!$1:$4</definedName>
    <definedName function="false" hidden="false" localSheetId="7" name="_xlnm.Print_Titles" vbProcedure="false">'07 - parketarski'!$1:$4</definedName>
    <definedName function="false" hidden="false" localSheetId="8" name="_xlnm.Print_Titles" vbProcedure="false">'08 - ličilački'!$1:$4</definedName>
    <definedName function="false" hidden="false" localSheetId="9" name="_xlnm.Print_Titles" vbProcedure="false">'09 - krovopokrivački'!$1:$4</definedName>
    <definedName function="false" hidden="false" localSheetId="10" name="_xlnm.Print_Titles" vbProcedure="false">'10 - limarski'!$1:$4</definedName>
    <definedName function="false" hidden="false" localSheetId="11" name="_xlnm.Print_Titles" vbProcedure="false">'11 - stolarski'!$1:$4</definedName>
    <definedName function="false" hidden="false" localSheetId="13" name="_xlnm.Print_Titles" vbProcedure="false">'13 - bravarski'!$1:$4</definedName>
    <definedName function="false" hidden="false" localSheetId="14" name="_xlnm.Print_Titles" vbProcedure="false">'14 - dizalo'!$1:$4</definedName>
    <definedName function="false" hidden="false" name="__shared_10_0_0" vbProcedure="false">NA()</definedName>
    <definedName function="false" hidden="false" name="__shared_10_0_1" vbProcedure="false">NA()</definedName>
    <definedName function="false" hidden="false" name="__shared_10_0_2" vbProcedure="false">NA()</definedName>
    <definedName function="false" hidden="false" name="__shared_11_0_0" vbProcedure="false">NA()</definedName>
    <definedName function="false" hidden="false" name="__shared_11_0_1" vbProcedure="false">NA()</definedName>
    <definedName function="false" hidden="false" name="__shared_11_0_2" vbProcedure="false">NA()</definedName>
    <definedName function="false" hidden="false" name="__shared_11_0_3" vbProcedure="false">NA()</definedName>
    <definedName function="false" hidden="false" name="__shared_12_0_0" vbProcedure="false">NA()</definedName>
    <definedName function="false" hidden="false" name="__shared_12_0_1" vbProcedure="false">NA()</definedName>
    <definedName function="false" hidden="false" name="__shared_12_0_2" vbProcedure="false">NA()</definedName>
    <definedName function="false" hidden="false" name="__shared_12_0_3" vbProcedure="false">NA()</definedName>
    <definedName function="false" hidden="false" name="__shared_12_0_4" vbProcedure="false">NA()</definedName>
    <definedName function="false" hidden="false" name="__shared_13_0_0" vbProcedure="false">NA()</definedName>
    <definedName function="false" hidden="false" name="__shared_13_0_1" vbProcedure="false">NA()</definedName>
    <definedName function="false" hidden="false" name="__shared_14_0_0" vbProcedure="false">NA()</definedName>
    <definedName function="false" hidden="false" name="__shared_14_0_1" vbProcedure="false">NA()</definedName>
    <definedName function="false" hidden="false" name="__shared_15_0_0" vbProcedure="false">NA()</definedName>
    <definedName function="false" hidden="false" name="__shared_15_0_1" vbProcedure="false">NA()</definedName>
    <definedName function="false" hidden="false" name="__shared_15_0_2" vbProcedure="false">NA()</definedName>
    <definedName function="false" hidden="false" name="__shared_15_0_3" vbProcedure="false">NA()</definedName>
    <definedName function="false" hidden="false" name="__shared_16_0_0" vbProcedure="false">NA()</definedName>
    <definedName function="false" hidden="false" name="__shared_16_0_1" vbProcedure="false">NA()</definedName>
    <definedName function="false" hidden="false" name="__shared_17_0_0" vbProcedure="false">NA()</definedName>
    <definedName function="false" hidden="false" name="__shared_17_0_1" vbProcedure="false">NA()</definedName>
    <definedName function="false" hidden="false" name="__shared_17_0_2" vbProcedure="false">NA()</definedName>
    <definedName function="false" hidden="false" name="__shared_17_0_3" vbProcedure="false">NA()</definedName>
    <definedName function="false" hidden="false" name="__shared_17_0_4" vbProcedure="false">NA()</definedName>
    <definedName function="false" hidden="false" name="__shared_18_0_0" vbProcedure="false">NA()</definedName>
    <definedName function="false" hidden="false" name="__shared_18_0_1" vbProcedure="false">NA()</definedName>
    <definedName function="false" hidden="false" name="__shared_18_0_10" vbProcedure="false">NA()</definedName>
    <definedName function="false" hidden="false" name="__shared_18_0_11" vbProcedure="false">NA()</definedName>
    <definedName function="false" hidden="false" name="__shared_18_0_2" vbProcedure="false">NA()</definedName>
    <definedName function="false" hidden="false" name="__shared_18_0_3" vbProcedure="false">NA()</definedName>
    <definedName function="false" hidden="false" name="__shared_18_0_4" vbProcedure="false">NA()</definedName>
    <definedName function="false" hidden="false" name="__shared_18_0_5" vbProcedure="false">NA()</definedName>
    <definedName function="false" hidden="false" name="__shared_18_0_6" vbProcedure="false">NA()</definedName>
    <definedName function="false" hidden="false" name="__shared_18_0_7" vbProcedure="false">NA()</definedName>
    <definedName function="false" hidden="false" name="__shared_18_0_8" vbProcedure="false">NA()</definedName>
    <definedName function="false" hidden="false" name="__shared_18_0_9" vbProcedure="false">NA()</definedName>
    <definedName function="false" hidden="false" name="__shared_19_0_0" vbProcedure="false">NA()</definedName>
    <definedName function="false" hidden="false" name="__shared_19_0_1" vbProcedure="false">NA()</definedName>
    <definedName function="false" hidden="false" name="__shared_19_0_10" vbProcedure="false">NA()</definedName>
    <definedName function="false" hidden="false" name="__shared_19_0_11" vbProcedure="false">NA()</definedName>
    <definedName function="false" hidden="false" name="__shared_19_0_2" vbProcedure="false">NA()</definedName>
    <definedName function="false" hidden="false" name="__shared_19_0_3" vbProcedure="false">NA()</definedName>
    <definedName function="false" hidden="false" name="__shared_19_0_4" vbProcedure="false">NA()</definedName>
    <definedName function="false" hidden="false" name="__shared_19_0_5" vbProcedure="false">NA()</definedName>
    <definedName function="false" hidden="false" name="__shared_19_0_6" vbProcedure="false">NA()</definedName>
    <definedName function="false" hidden="false" name="__shared_19_0_7" vbProcedure="false">NA()</definedName>
    <definedName function="false" hidden="false" name="__shared_19_0_8" vbProcedure="false">NA()</definedName>
    <definedName function="false" hidden="false" name="__shared_19_0_9" vbProcedure="false">NA()</definedName>
    <definedName function="false" hidden="false" name="__shared_2_0_0" vbProcedure="false">NA()</definedName>
    <definedName function="false" hidden="false" name="__shared_2_0_1" vbProcedure="false">NA()</definedName>
    <definedName function="false" hidden="false" name="__shared_2_0_2" vbProcedure="false">NA()</definedName>
    <definedName function="false" hidden="false" name="__shared_2_0_3" vbProcedure="false">NA()</definedName>
    <definedName function="false" hidden="false" name="__shared_3_0_0" vbProcedure="false">NA()</definedName>
    <definedName function="false" hidden="false" name="__shared_3_0_1" vbProcedure="false">NA()</definedName>
    <definedName function="false" hidden="false" name="__shared_3_0_2" vbProcedure="false">NA()</definedName>
    <definedName function="false" hidden="false" name="__shared_3_0_3" vbProcedure="false">NA()</definedName>
    <definedName function="false" hidden="false" name="__shared_3_0_4" vbProcedure="false">NA()</definedName>
    <definedName function="false" hidden="false" name="__shared_3_0_5" vbProcedure="false">NA()</definedName>
    <definedName function="false" hidden="false" name="__shared_3_0_6" vbProcedure="false">NA()</definedName>
    <definedName function="false" hidden="false" name="__shared_4_0_0" vbProcedure="false">NA()</definedName>
    <definedName function="false" hidden="false" name="__shared_4_0_1" vbProcedure="false">NA()</definedName>
    <definedName function="false" hidden="false" name="__shared_4_0_10" vbProcedure="false">NA()</definedName>
    <definedName function="false" hidden="false" name="__shared_4_0_11" vbProcedure="false">NA()</definedName>
    <definedName function="false" hidden="false" name="__shared_4_0_12" vbProcedure="false">NA()</definedName>
    <definedName function="false" hidden="false" name="__shared_4_0_13" vbProcedure="false">NA()</definedName>
    <definedName function="false" hidden="false" name="__shared_4_0_14" vbProcedure="false">NA()</definedName>
    <definedName function="false" hidden="false" name="__shared_4_0_2" vbProcedure="false">NA()</definedName>
    <definedName function="false" hidden="false" name="__shared_4_0_3" vbProcedure="false">NA()</definedName>
    <definedName function="false" hidden="false" name="__shared_4_0_4" vbProcedure="false">NA()</definedName>
    <definedName function="false" hidden="false" name="__shared_4_0_5" vbProcedure="false">NA()</definedName>
    <definedName function="false" hidden="false" name="__shared_4_0_6" vbProcedure="false">NA()</definedName>
    <definedName function="false" hidden="false" name="__shared_4_0_7" vbProcedure="false">NA()</definedName>
    <definedName function="false" hidden="false" name="__shared_4_0_8" vbProcedure="false">NA()</definedName>
    <definedName function="false" hidden="false" name="__shared_4_0_9" vbProcedure="false">NA()</definedName>
    <definedName function="false" hidden="false" name="__shared_5_0_0" vbProcedure="false">NA()</definedName>
    <definedName function="false" hidden="false" name="__shared_5_0_1" vbProcedure="false">NA()</definedName>
    <definedName function="false" hidden="false" name="__shared_5_0_2" vbProcedure="false">NA()</definedName>
    <definedName function="false" hidden="false" name="__shared_5_0_3" vbProcedure="false">NA()</definedName>
    <definedName function="false" hidden="false" name="__shared_5_0_4" vbProcedure="false">NA()</definedName>
    <definedName function="false" hidden="false" name="__shared_5_0_5" vbProcedure="false">NA()</definedName>
    <definedName function="false" hidden="false" name="__shared_5_0_6" vbProcedure="false">NA()</definedName>
    <definedName function="false" hidden="false" name="__shared_5_0_7" vbProcedure="false">NA()</definedName>
    <definedName function="false" hidden="false" name="__shared_6_0_0" vbProcedure="false">NA()</definedName>
    <definedName function="false" hidden="false" name="__shared_6_0_1" vbProcedure="false">NA()</definedName>
    <definedName function="false" hidden="false" name="__shared_6_0_2" vbProcedure="false">NA()</definedName>
    <definedName function="false" hidden="false" name="__shared_7_0_0" vbProcedure="false">NA()</definedName>
    <definedName function="false" hidden="false" name="__shared_7_0_1" vbProcedure="false">NA()</definedName>
    <definedName function="false" hidden="false" name="__shared_7_0_2" vbProcedure="false">NA()</definedName>
    <definedName function="false" hidden="false" name="__shared_7_0_3" vbProcedure="false">NA()</definedName>
    <definedName function="false" hidden="false" name="__shared_7_0_4" vbProcedure="false">NA()</definedName>
    <definedName function="false" hidden="false" name="__shared_7_0_5" vbProcedure="false">NA()</definedName>
    <definedName function="false" hidden="false" name="__shared_8_0_0" vbProcedure="false">NA()</definedName>
    <definedName function="false" hidden="false" name="__shared_8_0_1" vbProcedure="false">NA()</definedName>
    <definedName function="false" hidden="false" name="__shared_8_0_2" vbProcedure="false">NA()</definedName>
    <definedName function="false" hidden="false" name="__shared_9_0_0" vbProcedure="false">NA()</definedName>
    <definedName function="false" hidden="false" localSheetId="1" name="Excel_BuiltIn_Print_Titles" vbProcedure="false">'01 - rušenja'!$1:$4</definedName>
    <definedName function="false" hidden="false" localSheetId="2" name="Excel_BuiltIn_Print_Titles" vbProcedure="false">'02 - betonski'!$1:$4</definedName>
    <definedName function="false" hidden="false" localSheetId="3" name="Excel_BuiltIn_Print_Titles" vbProcedure="false">'03 - zidarski'!$1:$4</definedName>
    <definedName function="false" hidden="false" localSheetId="4" name="Excel_BuiltIn_Print_Titles" vbProcedure="false">'04 - izolaterski'!$1:$4</definedName>
    <definedName function="false" hidden="false" localSheetId="5" name="Excel_BuiltIn_Print_Titles" vbProcedure="false">NA()</definedName>
    <definedName function="false" hidden="false" localSheetId="6" name="Excel_BuiltIn_Print_Titles" vbProcedure="false">'06 - keramičarski'!$1:$4</definedName>
    <definedName function="false" hidden="false" localSheetId="7" name="Excel_BuiltIn_Print_Titles" vbProcedure="false">'07 - parketarski'!$1:$4</definedName>
    <definedName function="false" hidden="false" localSheetId="8" name="Excel_BuiltIn_Print_Titles" vbProcedure="false">'08 - ličilački'!$1:$4</definedName>
    <definedName function="false" hidden="false" localSheetId="9" name="Excel_BuiltIn_Print_Titles" vbProcedure="false">NA()</definedName>
    <definedName function="false" hidden="false" localSheetId="10" name="Excel_BuiltIn_Print_Titles" vbProcedure="false">NA()</definedName>
    <definedName function="false" hidden="false" localSheetId="11" name="Excel_BuiltIn_Print_Titles" vbProcedure="false">'11 - stolarski'!$1:$4</definedName>
    <definedName function="false" hidden="false" localSheetId="12" name="Excel_BuiltIn_Print_Titles" vbProcedure="false">'12- gipskartonski'!$1:$4</definedName>
    <definedName function="false" hidden="false" localSheetId="13" name="Excel_BuiltIn_Print_Titles" vbProcedure="false">"$#REF!.$A$2:$AMJ$4"</definedName>
    <definedName function="false" hidden="false" localSheetId="14" name="Excel_BuiltIn_Print_Titles" vbProcedure="false">'14 - dizalo'!$1:$4</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<sst xmlns="http://schemas.openxmlformats.org/spreadsheetml/2006/main" count="621" uniqueCount="304">
  <si>
    <t xml:space="preserve">REKAPITULACIJA</t>
  </si>
  <si>
    <t xml:space="preserve">A/</t>
  </si>
  <si>
    <t xml:space="preserve">GRAĐEVINSKI RADOVI</t>
  </si>
  <si>
    <t xml:space="preserve">B/</t>
  </si>
  <si>
    <t xml:space="preserve">OBRTNIČKI RADOVI</t>
  </si>
  <si>
    <t xml:space="preserve">14.</t>
  </si>
  <si>
    <t xml:space="preserve">DIZALO</t>
  </si>
  <si>
    <t xml:space="preserve">SVEUKUPNO (NETO)</t>
  </si>
  <si>
    <t xml:space="preserve">PDV (25%)</t>
  </si>
  <si>
    <t xml:space="preserve">SVEUKUPNO (BRUTO)</t>
  </si>
  <si>
    <t xml:space="preserve">1.</t>
  </si>
  <si>
    <t xml:space="preserve">RUŠENJA I DEMONTAŽE</t>
  </si>
  <si>
    <t xml:space="preserve">opis stavke</t>
  </si>
  <si>
    <t xml:space="preserve">jed. mj.</t>
  </si>
  <si>
    <t xml:space="preserve">količina</t>
  </si>
  <si>
    <t xml:space="preserve">ukupno</t>
  </si>
  <si>
    <t xml:space="preserve">OPĆI UVJETI</t>
  </si>
  <si>
    <t xml:space="preserve">*</t>
  </si>
  <si>
    <t xml:space="preserve">Radove treba izvesti po opisu pojedine stavke troškovnika, ovim općim napomenama i nacrtima.</t>
  </si>
  <si>
    <t xml:space="preserve">Obračun će biti po stvarno izvedenim količinama registriranim i ovjerenim u građevinskoj knjizi ukoliko se drugačije ne ugovori.</t>
  </si>
  <si>
    <t xml:space="preserve">U cijeni moraju biti sadržani i radovi koji se neće posebno platiti kao što su:
* zaštita dijelova na kojima se ne vrši zahvat,
* uređenje gradilišta po završetku rada s otklanjanjem svih otpadaka, ambalaže, oplate i sl.,
* uskladištenje materijala i elemenata za sve radove do njihove ugradbe,
* osiguranje građevine, dijela građevine i radnika,
* sve radove vezane uz primjenu zaštite na radu,
* garancijski rok i radove vezane uz održavanje,
* sve transporte materijala do objekta i kroz objekt, jer se radovi izvode unutar kompleksa,
* svi atesti za one radove za koje se to traži zakonom.                                                              Napomene:
a) U jediničnu cijenu svakog ponuđenoga rada uključene su i sve zaštite u smislu zaštite na radu i
zaštite samih radova, kao npr. potpore, radne ifasadne skele, privremene ograde, pristupi, korištenje autodizalice i dr., ukoliko u pojedinoj stavci nisu posebno spomenute.</t>
  </si>
  <si>
    <t xml:space="preserve">Rušenje pregradnih zidova</t>
  </si>
  <si>
    <r>
      <rPr>
        <sz val="8"/>
        <rFont val="Verdana"/>
        <family val="2"/>
        <charset val="1"/>
      </rPr>
      <t xml:space="preserve">Ručno</t>
    </r>
    <r>
      <rPr>
        <sz val="8"/>
        <color rgb="FF008000"/>
        <rFont val="Verdana"/>
        <family val="2"/>
        <charset val="1"/>
      </rPr>
      <t xml:space="preserve"> </t>
    </r>
    <r>
      <rPr>
        <sz val="8"/>
        <color rgb="FF000000"/>
        <rFont val="Verdana"/>
        <family val="2"/>
        <charset val="1"/>
      </rPr>
      <t xml:space="preserve">rušenje u cijelosti pregradnih zidova od blok opeke debljine 25 cm. U stavku uključen utovar, istovar i odnos na deponij. Uključeno rušenje i demontaža svih instalacija izvedenih unutar zidova. Obračun po m2 zida.</t>
    </r>
  </si>
  <si>
    <r>
      <rPr>
        <sz val="8"/>
        <rFont val="Verdana"/>
        <family val="2"/>
        <charset val="238"/>
      </rPr>
      <t xml:space="preserve">m</t>
    </r>
    <r>
      <rPr>
        <vertAlign val="superscript"/>
        <sz val="8"/>
        <rFont val="Verdana"/>
        <family val="2"/>
        <charset val="238"/>
      </rPr>
      <t xml:space="preserve">2</t>
    </r>
  </si>
  <si>
    <t xml:space="preserve">Rušenje zidova za otvor</t>
  </si>
  <si>
    <r>
      <rPr>
        <sz val="8"/>
        <rFont val="Verdana"/>
        <family val="2"/>
        <charset val="1"/>
      </rPr>
      <t xml:space="preserve">Ručno</t>
    </r>
    <r>
      <rPr>
        <sz val="8"/>
        <color rgb="FF008000"/>
        <rFont val="Verdana"/>
        <family val="2"/>
        <charset val="1"/>
      </rPr>
      <t xml:space="preserve"> </t>
    </r>
    <r>
      <rPr>
        <sz val="8"/>
        <color rgb="FF000000"/>
        <rFont val="Verdana"/>
        <family val="2"/>
        <charset val="1"/>
      </rPr>
      <t xml:space="preserve">rušenje zidova od blok opeke debljine 30 cm. U stavku uključen utovar, istovar i odnos na deponij. Uključeno rušenje i demontaža svih instalacija izvedenih unutar zidova. Osigurati sigurnu ugradnju novog nadvoja iznad otvora. Obračun po m2 zida.</t>
    </r>
  </si>
  <si>
    <r>
      <rPr>
        <sz val="8"/>
        <rFont val="Verdana"/>
        <family val="2"/>
        <charset val="1"/>
      </rPr>
      <t xml:space="preserve">Ručno</t>
    </r>
    <r>
      <rPr>
        <sz val="8"/>
        <color rgb="FF008000"/>
        <rFont val="Verdana"/>
        <family val="2"/>
        <charset val="1"/>
      </rPr>
      <t xml:space="preserve"> </t>
    </r>
    <r>
      <rPr>
        <sz val="8"/>
        <color rgb="FF000000"/>
        <rFont val="Verdana"/>
        <family val="2"/>
        <charset val="1"/>
      </rPr>
      <t xml:space="preserve">rušenje zidova od blok opeke debljine 20-25 cm. U stavku uključen utovar, istovar i odnos na deponij. Uključeno rušenje i demontaža svih instalacija izvedenih unutar zidova. Osigurati sigurnu ugradnju novog nadvoja iznad otvora. Obračun po m2 zida.</t>
    </r>
  </si>
  <si>
    <t xml:space="preserve">Rezanje AB podne ploče zbog ugradnje dizala</t>
  </si>
  <si>
    <r>
      <rPr>
        <sz val="8"/>
        <rFont val="Verdana"/>
        <family val="2"/>
        <charset val="1"/>
      </rPr>
      <t xml:space="preserve">Strojno</t>
    </r>
    <r>
      <rPr>
        <sz val="8"/>
        <color rgb="FF008000"/>
        <rFont val="Verdana"/>
        <family val="2"/>
        <charset val="1"/>
      </rPr>
      <t xml:space="preserve"> </t>
    </r>
    <r>
      <rPr>
        <sz val="8"/>
        <color rgb="FF000000"/>
        <rFont val="Verdana"/>
        <family val="2"/>
        <charset val="1"/>
      </rPr>
      <t xml:space="preserve">rezanje i razbijanje AB ploče d= 10 cm. U stavku uključen utovar, istovar, ručni iskop zemlje 3. kategorije za podnu ploču okna dizala dubine 1,8 m i odvoz na deponij. Obračun po m2 ploče.</t>
    </r>
  </si>
  <si>
    <t xml:space="preserve">Rezanje AB ploče zbog ugradnje dizala</t>
  </si>
  <si>
    <r>
      <rPr>
        <sz val="8"/>
        <rFont val="Verdana"/>
        <family val="2"/>
        <charset val="1"/>
      </rPr>
      <t xml:space="preserve">Strojno</t>
    </r>
    <r>
      <rPr>
        <sz val="8"/>
        <color rgb="FF008000"/>
        <rFont val="Verdana"/>
        <family val="2"/>
        <charset val="1"/>
      </rPr>
      <t xml:space="preserve"> </t>
    </r>
    <r>
      <rPr>
        <sz val="8"/>
        <color rgb="FF000000"/>
        <rFont val="Verdana"/>
        <family val="2"/>
        <charset val="1"/>
      </rPr>
      <t xml:space="preserve">rezanje i razbijanje AB ploče d= 16 cm. U stavku uključen utovar, istovar i odnos na deponij. Obračun po m2 ploče.</t>
    </r>
  </si>
  <si>
    <t xml:space="preserve">Demontaža inox ograde stubišta</t>
  </si>
  <si>
    <t xml:space="preserve">Demontaža inox ograde s drvenim rukohvatom stubišta te odlaganje na gradilištu. Obračun prema komadu.</t>
  </si>
  <si>
    <t xml:space="preserve">kom</t>
  </si>
  <si>
    <t xml:space="preserve">Demontaža staklene stijene u prizemlju između ulaznog prostora i buduće suvenirnice</t>
  </si>
  <si>
    <t xml:space="preserve">Stavka uključuje demontažu i odvoz deponiranog materijala na gradsku deponiju.</t>
  </si>
  <si>
    <t xml:space="preserve">paušal</t>
  </si>
  <si>
    <t xml:space="preserve">Odvoz deponiranog materijala</t>
  </si>
  <si>
    <t xml:space="preserve">Odvoz deponiranog materijala na gradsku deponiju.</t>
  </si>
  <si>
    <t xml:space="preserve">2.</t>
  </si>
  <si>
    <t xml:space="preserve">BETONSKI I ARMIRANOBETONSKI RADOVI</t>
  </si>
  <si>
    <t xml:space="preserve">Sve armiranobetonske i betonske konstrukcije moraju se izvoditi u skladu sa Zakonom o normizaciji (NN br. 80/13), Tehničkom propisu za betonske konstrukcije (NN 139/09, 14/210, 125/10, 136/12, 17/17), drugim pozitivnim postojećim propisima i standardima, statičkom računu, izvedbenim projektima arhitekture i konstrukcije i uputama Nadzornog inženjera</t>
  </si>
  <si>
    <t xml:space="preserve">Geometrija elemenata, armatura i završne obrade i zaštite određene su Izvedbenim projektom. </t>
  </si>
  <si>
    <t xml:space="preserve">Izvođač je dužan prije početka radova izraditi Projekt betona te redovito pratiti kvalitetu betonske konstrukcije sukladno elementima iz projekta betona, što je uključeno u cijenu. </t>
  </si>
  <si>
    <t xml:space="preserve">Jediničnom cijenom je obuhvaćeno:
- izrada projekta betona,
- razrada tehnologije izrade i montaže AB  i betonskih elemenata,
- priprema betona u betonari,
- dostava betona na gradilište,
- doprema, izrada, montaža i demontaža kompletne oplate,
- dobava i pregled armature prije savijanja  sa čišćenjem od hrđe i nečistoća te sortiranjem,
- sječenje, ravnanje i savijanje armature.</t>
  </si>
  <si>
    <t xml:space="preserve">postavljanje armature točno prema armaturnim nacrtima, sa podmetanjem podložaka
kako bi se osigurala potrebna udaljenost između armature i oplate
- ugradnja i njegovanje betona,
- svi horizontalni i vertikalni transporti,
- potrebna radna skela i podupiranje,
- uzimanje potrebnih uzoraka.</t>
  </si>
  <si>
    <t xml:space="preserve">ispitivanje materijala sa izradom atesta i pripadajućim toškovima
- čišćenje u tijeku izvođenja i nakon završetka svih radova,
- sva šteta i troškovi popravaka kao posljedica nepažnje u tijeku izvođenja,
- svi režijski troškovi,
- sav potreban alat na gradilištu i uskladištenje,
- troškove zaštite na radu,
- projekt nosivih skela i oplata,
- pregled oplate od strane Izvođača i Nadzornog inženjera prije početka betoniranja,
- zaštita vidljivog betona propisanim i navedenim sredstvima i premazima,
- dobava, izrada i montaža prefabriciranih elemenata,
- betoniranje temeljnih ploča, traka i zidova uz moguću prisutnost podzemne vode.</t>
  </si>
  <si>
    <t xml:space="preserve">Ugradnja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</si>
  <si>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atesta i izrada izvještaja o kvaliteti izvedenih betonskih i AB konstrukcija obaveza su Izvođača i uključeni su u cijenu. Atesti za materijale, poluproizvode i proizvode obvezno se dostavljaju pri isporuci na objektu i evidentiraju se u građevinskom dnevniku. Materijali bez valjanog atesta i bez dokaza o kvaliteti ne smiju se ugraditi. </t>
  </si>
  <si>
    <t xml:space="preserve">Ugradnja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</si>
  <si>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Prije početka radova Izvođač je dužan uskladiti kvalitetu i rješenja betona sa ostalim radovima (podovi, instalacije, obloge itd.). Suglasnost Izvođača drugih povezanih radova  za izvedene betonske i AB radove jedan je od uvjeta njihovog prihvaćanja od strane Nadzornog inženjera. </t>
  </si>
  <si>
    <t xml:space="preserve">Betonirati je dozvoljeno tek nakon što je Nadzorni inženjer pregledao oplatu, odobrio montažu armature i nakon toga potvrdio ispravnost postavljanja iste upisom u građevinski dnevnik. Ukoliko određeni profil prema statičkom računu nije moguće dobaviti, zamjena se vrši isključivo uz odobrenje projektanta konstrukcije.</t>
  </si>
  <si>
    <t xml:space="preserve">Izvođač je dužan prije početka radova detaljno pregledati troškovnik i sve projekte, upozoriti na eventualne nedostatke i predložiti eventualna poboljšanja rješenja. Sve eventualne primjedbe, prijedloge i moguće zamjene materijala trebaju raspraviti Izvođač, Nadzorni inženjer i Projektant i o njima obavijestiti Investitora. Tek po pismenom dogovoru može se pristupiti gradnji.</t>
  </si>
  <si>
    <t xml:space="preserve">Kod primopredaje građevine Izvođač je dužan priložiti isprave sukladnosti za sve građevne proizvode ugrađene u betonsku konstrukciju. Za betonsku konstrukciju koja nema projektom predviđena tehnička svojstva ili se ista ne mogu utvrditi zbog nedostatka dokumentacije mora se naknadnim ispitivanjima i naknadnim proračunima utvrditi tehnička svojstva betonske konstrukcije prema nizu normi HRN EN 12504 i prednorme prEN 13791.</t>
  </si>
  <si>
    <t xml:space="preserve">Kvaliteta temeljnog tla određena je iskustveno. Prije početka betoniranja temelja nadzorna služba gradilišta dužna je pribaviti mišljenje jednog od osoba ovlaštenih za geomehaničke radove o tome da li pretpostavljena kvaliteta tla u statičkom proračunu odgovara stvarnoj kvaliteti, te da u slučaju odstupanja zatraži od projektanta ponovni proračun i dimenzioniranje temelja.</t>
  </si>
  <si>
    <t xml:space="preserve">Betonskim i AB radovima obuhvaćeni su: 
- izrada podložnog betona, 
- izrada temeljnih ploča i traka, 
- izrada poprečnih i uzdužnih konstruktivnih zidova, šahtova, okna, pregrada, nadvoja  i nadozida,
- izrada ploča međukatnih ploča i rampi sa gredama,
- izrada nosivih konstrukcija stubišta, 
- izrada vanjskih betonskih podloga, sa rampama i zidovima,
- izrada ostalih pojedinačnih elemenata.</t>
  </si>
  <si>
    <t xml:space="preserve">Betonskim i AB radovima nije obuhvaćena izrada estriha (zidarski radovi) i vanjskih kanalizacijskih okana (vodovod i kanalizacija).</t>
  </si>
  <si>
    <t xml:space="preserve">Cement, armatura, agregat, dodaci betonu, voda, predgotovljeni elementi, proizvodi i sustavi za zaštitu i popravak betonskih konstrukcija moraju odgovarati važećim standardima kako je prikazano u prilozima "A"-"H" Tehničkog propisa za betonske konstrukcije.</t>
  </si>
  <si>
    <t xml:space="preserve">Izvođač se mora strogo pridržavati opisanih svojstava konstrukcija označenih u statičkom računu.</t>
  </si>
  <si>
    <t xml:space="preserve">BETON</t>
  </si>
  <si>
    <t xml:space="preserve">U betonsku konstrukciju ugrađuje se samo projektirani beton (beton sa specificiranim tehničkim svojstvima). Izvođač mora prije početka ugradnje provjeriti je li beton u skladu sa zahtjevima iz projekta betonske konstrukcije te je li tijekom transporta betona došlo do promjene njegovih svojstava koja utječu na tehnička svojstva betonske konstrukcije. Kontrolni postupak utvrđivanja svojstava svježeg betona provodi se na uzorcima koji se uzimaju neposredno prije ugradnje betona u betonsku konstrukciju ( HRN ENV 13670-1 ) pregledom svake otpremnice i vizualnom kontrolom konzistencije (svako vozilo) te kod opravdane sumnje ispitivanjem konzistencije istim postupkom kao u proizvodnji. </t>
  </si>
  <si>
    <r>
      <rPr>
        <sz val="8"/>
        <rFont val="Verdana"/>
        <family val="2"/>
        <charset val="238"/>
      </rPr>
      <t xml:space="preserve">Kontrolni postupak utvrđivanja tlačne čvrstoće očvrsnulog betona provodi se na uzorcima koji se uzimaju neposredno prije ugradnje betona u betonsku konstrukciju prema zahtjevu projekta betonske konstrukcije ali ne manje od jednog uzorka za istovrsni element koji se bez prekida ugrađivanja betona izvedu unutar 24 sata od betona istih svojstava i istog proizvođača. Ako je količina ugrađenog betona veća od 100 m</t>
    </r>
    <r>
      <rPr>
        <vertAlign val="superscript"/>
        <sz val="8"/>
        <rFont val="Verdana"/>
        <family val="2"/>
        <charset val="238"/>
      </rPr>
      <t xml:space="preserve">3</t>
    </r>
    <r>
      <rPr>
        <sz val="8"/>
        <rFont val="Verdana"/>
        <family val="2"/>
        <charset val="238"/>
      </rPr>
      <t xml:space="preserve"> za svakih slijedećih 100 m</t>
    </r>
    <r>
      <rPr>
        <vertAlign val="superscript"/>
        <sz val="8"/>
        <rFont val="Verdana"/>
        <family val="2"/>
        <charset val="238"/>
      </rPr>
      <t xml:space="preserve">3</t>
    </r>
    <r>
      <rPr>
        <sz val="8"/>
        <rFont val="Verdana"/>
        <family val="2"/>
        <charset val="238"/>
      </rPr>
      <t xml:space="preserve"> uzima se po jedan uzorak.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uzorka.</t>
    </r>
  </si>
  <si>
    <t xml:space="preserve">Prije početka betoniranja Izvođač je dužan osigurati dovoljne količine komponenata betona da bi na taj način eliminirao mogućnost  prekida betoniranja ili promjene sastojaka zbog pomanjkanja materijala.</t>
  </si>
  <si>
    <t xml:space="preserve">Gdje je to navedeno projektom konstrukcije i arhitekture potrebno je izvesti vodonepropusni beton. Na spoju zidova sa temeljnim pločama i trakama izvodi se sloj hidroizlacijskog premaza na bazi cementa kako bi se osigurao prekid prolaska kapilarne vlage u slučaju oštećenja temeljne hidroizolacije. Sve radnje vezane na ovu napomenu ponuđač treba obuhvatiti u svojoj jediničnoj cijeni betonskih radova.  </t>
  </si>
  <si>
    <t xml:space="preserve">ARMATURA</t>
  </si>
  <si>
    <t xml:space="preserve">Svojstva armature koja se rabi za betonske konstrukcije moraju biti u skladu sa Tehničkim propisom za građevinske konstrukcije (NN 17/17).</t>
  </si>
  <si>
    <t xml:space="preserve">Armatura izrađena od čelika za armiranje ugrađuje se u armiranu betonsku konstrukciju prema projektu betonske konstrukcije i/ili tehničkoj uputi za ugradnju i uporabu armature.
Osiguranje debljine zaštitnog sloja betona treba svakako postići umetanjem odgovarajućeg broja plastičnih podmetača i jahača (za fiksiranje armature u gornjoj zoni pločastih konstrukcija).
Najmanji zaštitni sloj betona ovisi o razredu izloženosti te načinu armiranja elementa i određen je projektom betonske konstrukcije.</t>
  </si>
  <si>
    <t xml:space="preserve">OPLATA  </t>
  </si>
  <si>
    <t xml:space="preserve">Za sve AB i betonske elemente koristi se glatka drvena oplata. </t>
  </si>
  <si>
    <t xml:space="preserve">Za sve AB nosače sa završno vidljivim plohama betona potrebno je posebno pažljivo pripremiti oplatu i sve njene elemente.</t>
  </si>
  <si>
    <t xml:space="preserve">Oplata mora biti izrađena točno po mjerama za pojedine dijelove konstrukcije, označenim u projektu. Glatka oplata sa svim pripadajućim veznim i brtvenim elementima,  podupiranjem i oslanjanjem, pomoćnim radnim skelama uključena je u cijenu. 
Završne plohe betona moraju biti potpuno ravne, bez izbočina ili valovanja.</t>
  </si>
  <si>
    <t xml:space="preserve">Skele za oplate trebaju imati toliku krutost da bez štetnih deformacija mogu primati opterećenja koja nastaju pri betoniranju. Mjera nadvišenja oplate za konzolne istake upisana je u plan savijanja armature. Kod skidanja oplate treba voditi računa da je beton s kojeg se skida oplata postigao dovoljnu čvrstoću za preuzimanje svih opterećenja u tom trenutku. Ovo se naročito odnosi na stropne ploče kod kojih može doći do preopterećenja svježim betonom ploče više etaže. Za takve slučajeve potrebna je konzultacija s Projektantom. </t>
  </si>
  <si>
    <t xml:space="preserve">Oplatu treba izraditi računajući na ugradnju svih elemenata, prodora i kanala prikazanih u projektima instalacijskih sustava. Prije betoniranja treba izvesti sve elemente za vođenje instalacija kako ne bi dolazilo do naknadnih štemanja i probijanja.</t>
  </si>
  <si>
    <t xml:space="preserve">Naknadni radovi  na obradi površine zidova (brušenje, krpanje i sl.) koji su izazvani nepravilnostima oplate izvest će se na račun Izvođača radova. </t>
  </si>
  <si>
    <t xml:space="preserve">Za premazivanje oplate ne smiju se koristiti premazi koji se ne mogu oprati s gotovog betona ili bi nakon pranja ostale mrlje. Treba pažljivo dozirati količinu premaza kako ne bi došlo do stvaranja mjehurića na spoju betona i oplate. Prije početka ugrađivanja betona oplata se mora detaljno očistiti. Za betone sa vidljivom završnom plohom odabrati odgovarajuća sredstva i kontrolirati način nanošenja. 
Izrađena oplata, s podupiranjem, prije betoniranja mora biti pregledana, provjerene sve dimenzije i kakvoća izvedbe, kao i čistoća i vlažnost oplate. Pregled i prijem oplate evidentira se u građevinskom dnevniku.</t>
  </si>
  <si>
    <t xml:space="preserve">Oplata mora biti tako izvedena da se može skidati bez oštećenja konstrukcije. Njegovanje betona i skidanje oplate i skele treba biti u skladu sa Tehničkim propisom za betonske konstrukcije (NN139/09, 14/210, 17/17). Način i potrebno vrijeme njegovanja kao i vrijeme skidanja oplate i skele treba odrediti prema projektiranoj tehnologiji, suglasno s nadzornim inženjerom, u ovisnosti o elementu konstrukcije, atmosferskim prilikama i vrsti betona.</t>
  </si>
  <si>
    <t xml:space="preserve">Svi radni prekidi i podupiranja teškom skelom bit će prikazani u armaturnim planovima i potrebno ih je cijelosti poštovati.</t>
  </si>
  <si>
    <t xml:space="preserve">Izvedba AB ploče</t>
  </si>
  <si>
    <t xml:space="preserve">Izvedba AB ploče debljine d=12 cm kata preko raspona od čeličnih greda betonom C25/30, XC1. Armirati prema statičkim pozicijama. </t>
  </si>
  <si>
    <t xml:space="preserve"> - beton, C25/30, XC1</t>
  </si>
  <si>
    <r>
      <rPr>
        <sz val="8"/>
        <rFont val="Verdana"/>
        <family val="2"/>
        <charset val="238"/>
      </rPr>
      <t xml:space="preserve">m</t>
    </r>
    <r>
      <rPr>
        <vertAlign val="superscript"/>
        <sz val="8"/>
        <rFont val="Verdana"/>
        <family val="2"/>
        <charset val="238"/>
      </rPr>
      <t xml:space="preserve">3</t>
    </r>
  </si>
  <si>
    <t xml:space="preserve">- armatura, B500B i spojna sredstva</t>
  </si>
  <si>
    <t xml:space="preserve">kg</t>
  </si>
  <si>
    <t xml:space="preserve"> - oplata jednostrana</t>
  </si>
  <si>
    <t xml:space="preserve"> - oplata ruba ploče</t>
  </si>
  <si>
    <t xml:space="preserve">Izvedba AB podne ploče debljine d=12 cm potkrovlja preko raspona od čeličnih greda betonom C25/30, XC1. Armirati prema statičkim pozicijama. </t>
  </si>
  <si>
    <t xml:space="preserve">Betoniranje podložnog betona ispod i iznad hidroizolacije </t>
  </si>
  <si>
    <t xml:space="preserve">Podložni beton C16/20 d=10cm </t>
  </si>
  <si>
    <t xml:space="preserve">Izvedba AB  okna dizala</t>
  </si>
  <si>
    <t xml:space="preserve">Strojno betoniranje AB temeljne ploče okna dizala debljine 50 cm i AB zidova okna dizala d=40 cm</t>
  </si>
  <si>
    <t xml:space="preserve"> - beton, C30/37, XC1</t>
  </si>
  <si>
    <t xml:space="preserve"> - oplata dvostrana za AB zidove</t>
  </si>
  <si>
    <t xml:space="preserve">3.</t>
  </si>
  <si>
    <t xml:space="preserve">ZIDARSKI RADOVI</t>
  </si>
  <si>
    <t xml:space="preserve">Zidarski radovi moraju se izvesti u skladu sa Pravilnikom o tehničkim mjerama i uvjetima za izvođenje zidova zgrade i važećim normama. Odstupanje od projektom predviđenih dimenzija dozvoljeno je samo u sporazumu s Nadzornim inženjerom. Isto vrijedi i za materijal koji se ugrađuje.</t>
  </si>
  <si>
    <t xml:space="preserve">Zidarski radovi odnose se na zidanje zidova od opeke debljine 25 i 10 cm, žbukanje zidova, stropova i obradu protupožarnih prodora, izradu i obradu prodora i šliceva, žbukanje zidova, stropova i dijelova fasade, razne zidarske pripomoći kod izvođenja instalacija, ugradnje stolarije, aluminijskih stijena i bravarskih elemenata i krpanja oštećenja. Zidovi se izvode od vrha donje AB ploče do podgleda gornje AB ploče - pune visine prostora.</t>
  </si>
  <si>
    <t xml:space="preserve">Zidovi od opeke zidaju se u odgovarajućem mortu, prema pravilima struke i uputama proizvođača. Zidanje nije dozvoljeno kod temperatura nižih od 0° C. Sve eventualno smrznute zidove treba srušiti i ponovo zazidati.</t>
  </si>
  <si>
    <t xml:space="preserve">Mort za pojedine namjene mora imati projektim konstrukcije predviđena svojstva. Vapno za žbukanje mora biti odležano barem 3 mjeseca. Pijesak mora biti oštar i čist. Cementno mlijeko za prskanje zidova mora sadržavati 10% oštrog čistog pijeska. Fina žbuka izvodi se u pravilu na već potpuno osušenu grubu žbuku, a izrađuje se od finog prosijanog pijeska. Ukupna debljina žbuke je 1,5 do 2 cm. Ne smiju se vidjeti tragovi glačalice niti pukotine od naglog sušenja.</t>
  </si>
  <si>
    <t xml:space="preserve">U cijenu je uključeno:
- dobava svog potrebnog materijala, uključujući transport i skladištenje,
- sav rad na izvođenju i kompletnu pripremu,
- sve potrebne skele,
- sva potrebna pomagala, sredstva, alate i priručni materijal, uključujući sredstva i mjere zaštite na radu,
- čišćenje prostora za vrijeme i pozavršetku radova,
- zaštitu žbuke od nepovoljnih atmosferskih utjecaja,
- troškove dobave ili izrade atesta za sve ugrađene materijale.</t>
  </si>
  <si>
    <t xml:space="preserve">KVALITETA MATERIJALA I UGRADNJE</t>
  </si>
  <si>
    <t xml:space="preserve">ZIDANJE</t>
  </si>
  <si>
    <t xml:space="preserve">Sav upotrijebljeni materijal mora odgovarati propisima i standardima i HRN. Opeka za zidanje mora biti dobro pečena, a materijal iz kojeg je napravljena ne smije sadržavati salitru. Za zidanje vanjskih zidova debljine 25 cm koristi se šuplja glinena opeka kao OPEKA V-5, OPEKA V-6 ili jednakovrijedno. Za zidanje unutarnjih zidova debljine 25 cm koristi se puna opeka, dok se za zidanje pregradnih zidova debljine 10 cm koristi šuplja opeka kao OPEKA CLASSIC 12 UT ili jednakovrijedno. Prije zidanja treba potpuno horizontalno izravnati podlogu ispod zida. Površina se izravnava mortom debljine 1cm u debljini zida. Marka opeke je MO 10 a marka morta je M5. Zidati se mora potpuno horizontalnim redovima. Horizontalne reške za nosive zidove su debljine 1,2 cm, a mort se raspoređuje po cijeloj površini. Vertikalnih reški od morta nema (mort se ne vidi), a zapunjavaju se po cijeloj visini opeke mortni čepovi u sredini. </t>
  </si>
  <si>
    <t xml:space="preserve">Horizontalne i vertikalne reške za pregradne zidove su 1-1,5 cm, a mort se raspoređuje po cijeloj površini. Za vrijeme zidanja opeka se mora vlažiti vodom. Zida se u pravilnom zidarskom vezu sa preklopom od ½ bloka. Međusobni spoj uzdužnih i poprečnih zidova izvodi se zidarskim vezom, tako da se iz svakog drugog reda ispuste “zupci” za ½ opeke. </t>
  </si>
  <si>
    <t xml:space="preserve">Svi nadvoji se rade od tipskih opečnih elemenata za nadvoje i armiraju se potrebnom armaturom. Nalijeganje nadvoja je min. 15 cm, a nadvoji se ne obračunavaju posebno. Pri zidanju vertikalnost i horizontalnost zida obvezno kontrolirati pomoću libele i viska. Višak morta iz reške obvezno se skida (u ravnini opeke).</t>
  </si>
  <si>
    <t xml:space="preserve">Prilikom zidanja pravovremeno ostaviti otvore prema zidarskim mjerama, voditi računa o uzidavanju pojedinih građevinskih elemenata i ostavljanju utora za instalacije. Izrada utora za instalacije kao i žbukanje nakon polaganja istih uključeno je u cijenu i ne naplaćuje se posebno. Pri obračunu količina svi otvori se odbijaju po zidarskim mjerama. </t>
  </si>
  <si>
    <t xml:space="preserve">Opeku je pri skladištenju potrebno zaštititi od vlaženja i smrzavanja, kao i gotov zid. Vertikalne šupljine zida ne smiju se napuniti vodom, jer to može izazvati topljenje soli u glini i iscvjetavanje. Zidati se ne smije ispod temperature 5 °C. Mort mora odgovarati točno omjerima po količinama materijala označenim u prosječnim normama, a čvrstoća važećim propisima. </t>
  </si>
  <si>
    <t xml:space="preserve">ŽBUKANJE</t>
  </si>
  <si>
    <t xml:space="preserve">Žbukaju se svi unutrašnji zidovi i unutrašnji i vanjski stropovi. 
Unutrašnje žbukanje izvodi se produžnim cementnim mortom ili strojno industrijskim mortom. Za žbukanje stropova koristi se ista žbuka kao i za zidove.</t>
  </si>
  <si>
    <t xml:space="preserve">Sve plohe nakon žbukanja trebaju biti čvrste, postojane i potpuno ravne. Bridovi trebaju biti oštri i potpuno ravni i vertikalni.</t>
  </si>
  <si>
    <t xml:space="preserve">Pijesak za žbukanje mora biti čist, bez organskih primjesa, oštar i prosijan, a vapno hidratizirano. Za produženi mort i špric upotrebiti portland cement PC-350. Žbukanje zidova vršiti u pogodno vrijeme. Površina zida treba biti suha i ne smije biti smrznuta. Temperatura jedan dan prije žbukanja, za vrijeme žbukanja i dva dana nakon žbukanja, ne smije pasti ispod 5 °C. Također treba izbjegavati žbukanje po velikoj vrućini da ne dođe do pucanja uslijed prebrzog sušenja. Ako se ipak radovi izvode pri niskim ili visokim temperaturama, izvođač je dužan osigurati njegovanje žbuke, grijanjem odnosno vlaženjem. </t>
  </si>
  <si>
    <t xml:space="preserve">Prije žbukanja plohe dobro navlažiti i nanijeti cementni špric u debljini 0,3 cm. Kod žbukanja u dva sloja, drugi sloj se nabacuje tek kad je drugi sloj potpuno suh. Kod strojnog žbukanja prskanjem, nanosi se samo jedan sloj žbuke ukupne debljine cca 1,5 cm. Žbukanje vršiti obvezno sa vodilicama pričvršćenim na zid, a na sve bridove ugrađuju se kutni profili od pocinčanog lima. Vodilice i kutni profili uključeni su u jediničnu cijenu.</t>
  </si>
  <si>
    <t xml:space="preserve">Završne površine moraju biti potpuno glatke i ravne, a kutevi i bridovi, te spojevi zida i stropa oštro izvedeni. 
Izvođač odgovara za kvalitet žbuke, a u slučaju neispravnosti, svi troškovi padaju na teret istog.
Uzorke žbuke: boju, vrstu agregata, teksturu i način obrade završne plohe prije ugradnje treba potvrditi Projektant.</t>
  </si>
  <si>
    <t xml:space="preserve">Za vrijeme izvođenja i po završetku radova, izvođač je dužan očistiti objekt od otpadnog materijala i isti odvesti na gradski deponij, što se ne obračunava posebno, već je uključeno u cijenu.</t>
  </si>
  <si>
    <t xml:space="preserve">Zidanje zidanih zidova d=20 cm šupljom blok opekom</t>
  </si>
  <si>
    <r>
      <rPr>
        <sz val="8"/>
        <rFont val="Verdana"/>
        <family val="2"/>
        <charset val="238"/>
      </rPr>
      <t xml:space="preserve">Zidanje unutarnjih nosivih zidova šupljom blok opekom V-6 CLASSIC (Opeka d.d. Osijek) u PCM MM-5. U cijeni obuhvaćen materijal, svi prijenosi, rad i potrebna radna skela. Obračun po m</t>
    </r>
    <r>
      <rPr>
        <vertAlign val="superscript"/>
        <sz val="8"/>
        <rFont val="Verdana"/>
        <family val="2"/>
        <charset val="238"/>
      </rPr>
      <t xml:space="preserve">3</t>
    </r>
    <r>
      <rPr>
        <sz val="8"/>
        <rFont val="Verdana"/>
        <family val="2"/>
        <charset val="238"/>
      </rPr>
      <t xml:space="preserve"> zida.</t>
    </r>
  </si>
  <si>
    <t xml:space="preserve">Ugradnja montažnih nadvoja</t>
  </si>
  <si>
    <t xml:space="preserve">Ugradnja motažnih nadvoja iznad otvora  zidova debljine 30 cm u PCM MM-5 nalijeganje min 15 cm. U cijeni obuhvaćen materijal, svi prijenosi, rad i potrebna radna skela. Obračun po m' nadvoja.</t>
  </si>
  <si>
    <t xml:space="preserve"> - nadvoj u zidu d=10 cm L=1,30m</t>
  </si>
  <si>
    <t xml:space="preserve">Ugradnja motažnih nadvoja iznad otvora  zidova debljine 25 cm u PCM MM-5 nalijeganje min 15 cm. U cijeni obuhvaćen materijal, svi prijenosi, rad i potrebna radna skela. Obračun po m' nadvoja.</t>
  </si>
  <si>
    <t xml:space="preserve"> - nadvoj u zidu d=10 cm L=1,35m</t>
  </si>
  <si>
    <t xml:space="preserve">Izvedba estriha d=6 cm</t>
  </si>
  <si>
    <r>
      <rPr>
        <sz val="8"/>
        <rFont val="Verdana"/>
        <family val="2"/>
        <charset val="238"/>
      </rPr>
      <t xml:space="preserve">Dobava potrebnog materijala i izvedba armiranog cementnog estriha d=6,00 cm</t>
    </r>
    <r>
      <rPr>
        <sz val="8"/>
        <color rgb="FF000000"/>
        <rFont val="Verdana"/>
        <family val="2"/>
        <charset val="238"/>
      </rPr>
      <t xml:space="preserve"> u podovima u zatvorenom prostoru prizemlja.
</t>
    </r>
    <r>
      <rPr>
        <sz val="8"/>
        <rFont val="Verdana"/>
        <family val="2"/>
        <charset val="238"/>
      </rPr>
      <t xml:space="preserve">Obračun po m</t>
    </r>
    <r>
      <rPr>
        <vertAlign val="superscript"/>
        <sz val="8"/>
        <rFont val="Verdana"/>
        <family val="2"/>
        <charset val="238"/>
      </rPr>
      <t xml:space="preserve">2</t>
    </r>
    <r>
      <rPr>
        <sz val="8"/>
        <rFont val="Verdana"/>
        <family val="2"/>
        <charset val="238"/>
      </rPr>
      <t xml:space="preserve">.</t>
    </r>
  </si>
  <si>
    <r>
      <rPr>
        <sz val="8"/>
        <rFont val="Verdana"/>
        <family val="2"/>
        <charset val="238"/>
      </rPr>
      <t xml:space="preserve">Dobava potrebnog materijala i izvedba armiranog cementnog estriha d=6,00 cm</t>
    </r>
    <r>
      <rPr>
        <sz val="8"/>
        <color rgb="FF000000"/>
        <rFont val="Verdana"/>
        <family val="2"/>
        <charset val="238"/>
      </rPr>
      <t xml:space="preserve"> u podovima u zatvorenom prostoru kata.
</t>
    </r>
    <r>
      <rPr>
        <sz val="8"/>
        <rFont val="Verdana"/>
        <family val="2"/>
        <charset val="238"/>
      </rPr>
      <t xml:space="preserve">Obračun po m</t>
    </r>
    <r>
      <rPr>
        <vertAlign val="superscript"/>
        <sz val="8"/>
        <rFont val="Verdana"/>
        <family val="2"/>
        <charset val="238"/>
      </rPr>
      <t xml:space="preserve">2</t>
    </r>
    <r>
      <rPr>
        <sz val="8"/>
        <rFont val="Verdana"/>
        <family val="2"/>
        <charset val="238"/>
      </rPr>
      <t xml:space="preserve">.</t>
    </r>
  </si>
  <si>
    <r>
      <rPr>
        <sz val="8"/>
        <rFont val="Verdana"/>
        <family val="2"/>
        <charset val="238"/>
      </rPr>
      <t xml:space="preserve">Dobava potrebnog materijala i izvedba armiranog cementnog estriha d=6,00 cm</t>
    </r>
    <r>
      <rPr>
        <sz val="8"/>
        <color rgb="FF000000"/>
        <rFont val="Verdana"/>
        <family val="2"/>
        <charset val="238"/>
      </rPr>
      <t xml:space="preserve"> u podovima u zatvorenom potkrovlja kata.
</t>
    </r>
    <r>
      <rPr>
        <sz val="8"/>
        <rFont val="Verdana"/>
        <family val="2"/>
        <charset val="238"/>
      </rPr>
      <t xml:space="preserve">Obračun po m</t>
    </r>
    <r>
      <rPr>
        <vertAlign val="superscript"/>
        <sz val="8"/>
        <rFont val="Verdana"/>
        <family val="2"/>
        <charset val="238"/>
      </rPr>
      <t xml:space="preserve">2</t>
    </r>
    <r>
      <rPr>
        <sz val="8"/>
        <rFont val="Verdana"/>
        <family val="2"/>
        <charset val="238"/>
      </rPr>
      <t xml:space="preserve">.</t>
    </r>
  </si>
  <si>
    <t xml:space="preserve">Žbukanje unutarnjih zidova prizemlja</t>
  </si>
  <si>
    <r>
      <rPr>
        <sz val="8"/>
        <rFont val="Verdana"/>
        <family val="2"/>
        <charset val="238"/>
      </rPr>
      <t xml:space="preserve">Izvedba grube i fine žbuke unutrašnjih zidova od opekarskih blokova vapneno-cementnim mortom prosječne debljine 2,00 cm. Prije žbukanja sve površine očistiti od zaostalog morta, nakvasiti vodom te prskati cementnim mlijekom.
Obračun po m</t>
    </r>
    <r>
      <rPr>
        <vertAlign val="superscript"/>
        <sz val="8"/>
        <rFont val="Verdana"/>
        <family val="2"/>
        <charset val="238"/>
      </rPr>
      <t xml:space="preserve">2</t>
    </r>
    <r>
      <rPr>
        <sz val="8"/>
        <rFont val="Verdana"/>
        <family val="2"/>
        <charset val="238"/>
      </rPr>
      <t xml:space="preserve"> zida.</t>
    </r>
  </si>
  <si>
    <t xml:space="preserve">Žbukanje stropa i lica stubišta</t>
  </si>
  <si>
    <r>
      <rPr>
        <sz val="8"/>
        <rFont val="Verdana"/>
        <family val="2"/>
        <charset val="238"/>
      </rPr>
      <t xml:space="preserve">Izvedba grube i fine žbuke stropova PCM MM-5 prosječne debljine 2,00 cm. Prije žbukanja sve površine očistiti od zaostalog morta, nakvasiti vodom te prskati cementnim mlijekom.
Obračun po m</t>
    </r>
    <r>
      <rPr>
        <vertAlign val="superscript"/>
        <sz val="8"/>
        <rFont val="Verdana"/>
        <family val="2"/>
        <charset val="238"/>
      </rPr>
      <t xml:space="preserve">2</t>
    </r>
    <r>
      <rPr>
        <sz val="8"/>
        <rFont val="Verdana"/>
        <family val="2"/>
        <charset val="238"/>
      </rPr>
      <t xml:space="preserve"> stropa.</t>
    </r>
  </si>
  <si>
    <t xml:space="preserve">Žbukanje unutarnjih zidova kata</t>
  </si>
  <si>
    <t xml:space="preserve">Obrada špaleta</t>
  </si>
  <si>
    <r>
      <rPr>
        <sz val="8"/>
        <rFont val="Verdana"/>
        <family val="2"/>
        <charset val="238"/>
      </rPr>
      <t xml:space="preserve">Izvedba grube i fine žbuke zidova od opekarskih blokova vapneno-cementnim mortom prosječne debljine 2,00 cm u otvorima. Prije žbukanja sve površine očistiti od zaostalog morta, nakvasiti vodom te prskati cementnim mlijekom. Špaleta prosječne širine 20 cm
Obračun po m</t>
    </r>
    <r>
      <rPr>
        <vertAlign val="superscript"/>
        <sz val="8"/>
        <rFont val="Verdana"/>
        <family val="2"/>
        <charset val="238"/>
      </rPr>
      <t xml:space="preserve">2</t>
    </r>
    <r>
      <rPr>
        <sz val="8"/>
        <rFont val="Verdana"/>
        <family val="2"/>
        <charset val="238"/>
      </rPr>
      <t xml:space="preserve"> zida.</t>
    </r>
  </si>
  <si>
    <t xml:space="preserve">Kamene klupčice</t>
  </si>
  <si>
    <t xml:space="preserve">Nabava unutarnjih kamenih prozorskih klupčica debljine 2 cm.
Kamene klupčice su po izboru projektanta i postavljaju se ljepljenje policementnim ljepilom na podlogu.
Stavkom je obuhvaćen sav potreban rad i materijal.
Obračun po m postavljene klupčice.</t>
  </si>
  <si>
    <t xml:space="preserve">m</t>
  </si>
  <si>
    <t xml:space="preserve">Zidarska pripomoć pri ugradnji instalacija</t>
  </si>
  <si>
    <t xml:space="preserve">sati</t>
  </si>
  <si>
    <t xml:space="preserve">4.</t>
  </si>
  <si>
    <t xml:space="preserve">IZOLATERSKI RADOVI</t>
  </si>
  <si>
    <t xml:space="preserve">Izolaterski radovi moraju biti izvedeni prema projektnoj dokumentaciji, a u skladu sa važećim tehničkim propisima i standardima, uputstvima proizvođača materijala, te prema oprobano ispravnim i ustaljenim načinima rada</t>
  </si>
  <si>
    <t xml:space="preserve">Svi građevinski, zanatski i drugi radovi koji prethode izolacijama ili se izvode paralelno ili nakon izolacija, a čije izvođenje stvara mogućnost oštećenja izolacije, moraju se izvesti maksimalno pažljivo.</t>
  </si>
  <si>
    <t xml:space="preserve">Svi građevinski, zanatski i drugi radovi, koji prethode pojedinim izolacijama, bilo da su u vezi s njima ili ne, ali čije odvijanje usporedno ili kasnije izvođenje stvara mogućnost oštećenja izolacije moraju se izvršiti prije izolacije. Prije početka izvedbe izolacijskih radova mora se kontrolirati ispravnost već izvršenih građevinskih, zanatskih i drugih radova, koji bi mogli utjecati na kvalitetu, sigurnost i trajnost izolacija, te činjenično stanje zapisnički ustanoviti u građevinskom dnevniku. Kad Izvođač započne sa radovima znači da je prethodne radove prihvatio kao ispravne, pa se naknadne primjedbe na račun kvalitete neće priznati.</t>
  </si>
  <si>
    <t xml:space="preserve">Izvođenje izolaterskih radova mora biti takvo da pojedini dijelovi ili slojevi kao i cijela završna izolacija u potpunosti odgovara svojoj namjeni, zahtjevima dobre kvalitete, sigurnosti i dugotrajnosti.</t>
  </si>
  <si>
    <t xml:space="preserve">Izvođač je dužan dati za izolaterske radove garanciju od 10 godina od dana tehničkog preuzimanja objekta.</t>
  </si>
  <si>
    <t xml:space="preserve">Ako u opisu radova nije izričito propisan određeni materijal, izvođač mora na vlastitu odgovornost izabrati i pripremiti materijal koji odgovara mjestu ugradbe, a u skladu je sa važećim propisima i normama. Izvođač je dužan ishoditi odobrenje glavnog Projektanta ili Nadzornog inženjera, te drugih projektanata, prije dobave i ugradnje proizvoda koji nisu izričito propisani pojedinim stavkama ovog troškovnika.
U jediničnim cijenama uračunati su svi radovi dotične stavke, sa dobavom potrebnog materijala, istovarom i uskladištenjem na gradilištu, sav horizontalni i vertikalni transport do radnog mjesta, kao i sva potrebna radna snaga i režijski troškovi. Obračun se vrši prema iskazanoj razvijenoj površini izolacija.</t>
  </si>
  <si>
    <t xml:space="preserve">U jediničnoj cijeni sadržan je sav rad na izvođenju i kompletna priprema:
- priprema podloge za izvedbu izolacije čišćenjem, prednamazima i sl.,
- izrada izolacije, te sav izolacijski, spojni i potrošni materijal prema atestiranim detaljima proizvođača,
- sva pomagala, sredstva i priručni materijal za rad te odvoz i dovoz istih,
- skladištenje te horizontalni i vertikalni transport,
- radna skela,
- naknada eventualnih oštećenja drugim sudionicima u izgradnji,
- čišćenje u tijeku izvođenja i nakon izvedenog rada,
- svi režijski troškovi,
- troškove dobave ili izrade atesta za sve ugrađene materijale,
- primjena svih mjera zaštite na radu.</t>
  </si>
  <si>
    <t xml:space="preserve">HIDROIZOLACIJE</t>
  </si>
  <si>
    <t xml:space="preserve">Hidroizolacije se izvode kao folije, membrane, mortovi ili premazi, na vertikalnim, horizontalnim i kosim plohama, a sve kako je opisano u općim uvjetima i opisima pojedinih stavki ovog troškovnika.</t>
  </si>
  <si>
    <t xml:space="preserve">Kod izrade hidroizolacije treba se u potpunosti pridržavati uputstva proizvođača materijala, kako u pogledu pripreme podloga tako i svih faza rada, zaštite izvedene izolacije te uvjeta rada (atmosferske prilike, temperatura i sl). Podloge za izolaciju potrebno je dobro očistiti od svih nečistoća, prašine, krhotina i masnoća. Veće izbočine treba otući ili izbrusiti, a neravnine i udubine zapuniti mortom za izravnanje ili drugim sredstvima, a sve po uputi proizvođača. Izvođač izolaterskih radova dužan je prije polaganja hidroizolacije, provjeriti ravnost i kvalitetu podloge, te zatražiti popravak iste ako je to potrebno.</t>
  </si>
  <si>
    <t xml:space="preserve">TOPLINSKA I ZVUČNA IZOLACIJA</t>
  </si>
  <si>
    <t xml:space="preserve">Ovi radovi obuhvaćaju toplinsku izolaciju svih podova i zidova građevine, toplinsku izolaciju ravnih prohodnih i neprohodnih krovova, te zvučnu izolaciju međukatnih i razdjelnih konstrukcija.</t>
  </si>
  <si>
    <t xml:space="preserve">Toplinska i zvučna izolacija izvodi se pločama EPS-a, sve kako je opisano u općim uvjetima i opisima pojedinih stavki ovog troškovnika.</t>
  </si>
  <si>
    <t xml:space="preserve">Kod izrade toplinske i zvučne  izolacije treba se u potpunosti pridržavati uputstva proizvođača materijala, kako u pogledu pripreme podloga tako i svih faza rada, zaštite izvedene izolacije te uvjeta rada (atmosferske prilike, temperatura i sl). Podloge za izolaciju potrebno je pripremiti sukladno upustvima proizvođača i pravila struke. Izvođač izolaterskih radova dužan je prije polaganja toplinske i zvučne izolacije, provjeriti ispravnost i kvalitetu podloge, te zatražiti popravak iste ako je to potrebno.</t>
  </si>
  <si>
    <t xml:space="preserve">ZAŠTITNE I RAZDJELNE FOLIJE I MEMBRANE</t>
  </si>
  <si>
    <t xml:space="preserve">Ovi radovi obuhvaćaju postav zaštitnih te razdjelnih folija i membrana unutar horizontalnih, vertikalnih i kosih dijelova konstrukcije.</t>
  </si>
  <si>
    <t xml:space="preserve">Pod navedenim se smatra dobava i ugradnja PE folije u sklopu međukatnih konstrukacija, parne brana u sklopu konstrukcija krovova, geotekstila u sklopu međukatnih i podnih konstrukcija, te polietilenske čepićaste trake u sklopu konstrukcije zidova,  a sve kako je opisano u općim uvjetima i opisima pojedinih stavki ovog troškovnika.</t>
  </si>
  <si>
    <t xml:space="preserve">Primjena zaštite od mehaničkog oštećenja hidroizolacije čepićastom folijom, te izvedba paronepropusnih membrana moguća je samo uz prilaganje važećih atesta ili odgovarajućeg dokaza o kvaliteti, a sve u skladu sa važećim zakonima, propisima, normama, te Izvedbenim projektom.</t>
  </si>
  <si>
    <t xml:space="preserve">Izvedba horizontalne hidroizolacije na zaglađenom betonu</t>
  </si>
  <si>
    <r>
      <rPr>
        <sz val="8"/>
        <rFont val="Verdana"/>
        <family val="2"/>
        <charset val="238"/>
      </rPr>
      <t xml:space="preserve">Izvedba hidroizolacije poda prizemlja u trakama te po podu prizemlja. Suhu i očišćenu bet. Podlogu premazati hladnim bitumenskim namazom RESITOL (KATRAN d.o.o. Zagreb), nakon sušenja varenjem cijele površine položiti dva sloja bitumenske trake za varenje debljine 4mm, kao  BITUVAL V4 (KATRAN d.o.o. Zagreb). </t>
    </r>
    <r>
      <rPr>
        <sz val="8"/>
        <color rgb="FF000000"/>
        <rFont val="Verdana"/>
        <family val="2"/>
        <charset val="238"/>
      </rPr>
      <t xml:space="preserve">Prodore armature kroz podnu AB ploču na mjestima vertikalnih serklaža brtviti pomoću cementnog osmotskog hidroizolacijskog premaza. Hidroizolaciju prodora izvesti na način da se izvodi u širini od minimalno 10 cm od šipki armature kako bi se ista mogla naknadno preklopiti bitumenskom trakom.</t>
    </r>
    <r>
      <rPr>
        <sz val="8"/>
        <rFont val="Verdana"/>
        <family val="2"/>
        <charset val="238"/>
      </rPr>
      <t xml:space="preserve"> U cijenu je uključen sav potreban materijal i rad. Obračun po m2 izvedene izolacije.</t>
    </r>
  </si>
  <si>
    <r>
      <rPr>
        <sz val="8"/>
        <rFont val="Verdana"/>
        <family val="2"/>
        <charset val="238"/>
      </rPr>
      <t xml:space="preserve">Izvedba hidroizolacije poda prizemlja u trakama te po podu prizemlja u prostoru ispod stubišta. Suhu i očišćenu bet. Podlogu premazati hladnim bitumenskim namazom RESITOL (KATRAN d.o.o. Zagreb), nakon sušenja varenjem cijele površine položiti dva sloja bitumenske trake za varenje debljine 4mm, kao  BITUVAL V4 (KATRAN d.o.o. Zagreb). </t>
    </r>
    <r>
      <rPr>
        <sz val="8"/>
        <color rgb="FF000000"/>
        <rFont val="Verdana"/>
        <family val="2"/>
        <charset val="238"/>
      </rPr>
      <t xml:space="preserve">Prodore armature kroz podnu AB ploču na mjestima vertikalnih serklaža brtviti pomoću cementnog osmotskog hidroizolacijskog premaza. Hidroizolaciju prodora izvesti na način da se izvodi u širini od minimalno 10 cm od šipki armature kako bi se ista mogla naknadno preklopiti bitumenskom trakom.</t>
    </r>
    <r>
      <rPr>
        <sz val="8"/>
        <rFont val="Verdana"/>
        <family val="2"/>
        <charset val="238"/>
      </rPr>
      <t xml:space="preserve"> U cijenu je uključen sav potreban materijal i rad. Obračun po m2 izvedene izolacije.</t>
    </r>
  </si>
  <si>
    <t xml:space="preserve">Slojevi plivajućeg poda</t>
  </si>
  <si>
    <r>
      <rPr>
        <sz val="8"/>
        <rFont val="Verdana"/>
        <family val="2"/>
        <charset val="238"/>
      </rPr>
      <t xml:space="preserve">Dobava potrebnog materijala i izvedba slojeva plivajućih podova.
Na AB ploču postavlja se slojevi izolacije gledajući od gore prema dolje:
 - PE folija 0,025 cm,
 - EPS 100 d=4,0 cm prema HRN EN 13163,
U stavku je uključena izvedba i rubnih traka od EPS (elastificirani) prema HRN EN 13163 debljine 2,0 cm, širine 100mm, za odvajanje poda od osnovne konstrukcije objekta etaže prizemlja. U stavku je uključen sav materijal i svi radovi do potpune gotovosti. 
Obračun po m</t>
    </r>
    <r>
      <rPr>
        <vertAlign val="superscript"/>
        <sz val="8"/>
        <color rgb="FF000000"/>
        <rFont val="Verdana"/>
        <family val="2"/>
        <charset val="238"/>
      </rPr>
      <t xml:space="preserve">2</t>
    </r>
    <r>
      <rPr>
        <sz val="8"/>
        <color rgb="FF000000"/>
        <rFont val="Verdana"/>
        <family val="2"/>
        <charset val="238"/>
      </rPr>
      <t xml:space="preserve"> poda.</t>
    </r>
  </si>
  <si>
    <t xml:space="preserve">Slojevi plivajućeg poda prizemlja</t>
  </si>
  <si>
    <t xml:space="preserve">Slojevi plivajućeg poda kata</t>
  </si>
  <si>
    <r>
      <rPr>
        <sz val="8"/>
        <rFont val="Verdana"/>
        <family val="2"/>
        <charset val="238"/>
      </rPr>
      <t xml:space="preserve">Dobava potrebnog materijala i izvedba slojeva plivajućih podova.
Na AB ploču postavlja se slojevi izolacije gledajući od gore prema dolje:
 - PE folija 0,025 cm,
 - EPS (elastificirani) d=2,0 cm prema HRN EN 
   13163.
U stavku je uključena izvedba i rubnih traka od EPS (elastificirani) prema HRN EN 13163 debljine 2,0 cm, širine 100mm, za odvajanje poda od osnovne konstrukcije objekta etaže kata. U stavku je uključen sav materijal i svi radovi do potpune gotovosti. 
Obračun po m</t>
    </r>
    <r>
      <rPr>
        <vertAlign val="superscript"/>
        <sz val="8"/>
        <color rgb="FF000000"/>
        <rFont val="Verdana"/>
        <family val="2"/>
        <charset val="238"/>
      </rPr>
      <t xml:space="preserve">2</t>
    </r>
    <r>
      <rPr>
        <sz val="8"/>
        <color rgb="FF000000"/>
        <rFont val="Verdana"/>
        <family val="2"/>
        <charset val="238"/>
      </rPr>
      <t xml:space="preserve"> poda.</t>
    </r>
  </si>
  <si>
    <t xml:space="preserve">Slojevi plivajućeg poda potkrovlja</t>
  </si>
  <si>
    <t xml:space="preserve">Izrada polimercementnog hidroizolacijskog premaza podova i zidova</t>
  </si>
  <si>
    <t xml:space="preserve">Dobava materijala i izrada polimercementnog hidroizolacijskog premaza podova i zidova (do visine 1 m) sanitarija prizemlja. Premaz se izvodi na izvedeni cementni estrih koji mora biti zaglađen, bez vidljivih šupljina, a u svemu prema uputstvu proizvođača hidroizolacijskog premaza, tip kao "Mapelastic". U stavku uključen sav potreban materijal, rad i pribor. Obračun po m2 izvedenog premaza.</t>
  </si>
  <si>
    <t xml:space="preserve">Dobava materijala i izrada polimercementnog hidroizolacijskog premaza podova i zidova  sanitarija kata. Premaz se izvodi na izvedeni cementni estrih koji mora biti zaglađen, bez vidljivih šupljina, a u svemu prema uputstvu proizvođača hidroizolacijskog premaza, tip kao "Mapelastic". U stavku uključen sav potreban materijal, rad i pribor. Obračun po m2 izvedenog premaza.</t>
  </si>
  <si>
    <t xml:space="preserve">Nabava,ugradnja i postavljanje hidroizolacije okna dizala</t>
  </si>
  <si>
    <t xml:space="preserve">Izrada horizontalne i vertikalne hidroizolacije okna dizala od polimernih hidro traka d= 1,5mm položene po uputi proizvođača, sa varenjem preklop toplim zrakom širine zavara min. 5cm</t>
  </si>
  <si>
    <t xml:space="preserve">Nabava,ugradnja i postavljanje toplinske izolacije</t>
  </si>
  <si>
    <t xml:space="preserve">Dobava,polaganje i postavljanje toplinske izolacije i parne brane između rogova dvostrešnog krovišta. Termoizolacija krovnih kosina izolacijom TERVOL KP između rogova i TERVOL DP3 ispod rogova krova. Sveukupna debljina je 18 cm.</t>
  </si>
  <si>
    <t xml:space="preserve">5.</t>
  </si>
  <si>
    <t xml:space="preserve">FASADERSKI RADOVI</t>
  </si>
  <si>
    <t xml:space="preserve">Nema fasaderskih radova.</t>
  </si>
  <si>
    <t xml:space="preserve">6.</t>
  </si>
  <si>
    <t xml:space="preserve">KERAMIČARSKI RADOVI</t>
  </si>
  <si>
    <t xml:space="preserve">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</si>
  <si>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 xml:space="preserve">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</si>
  <si>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 xml:space="preserve">Sav materijal za izgradnju mora biti kvalitetan i mora odgovarati opisu troškovnika i postojećim građevinskim propisima.</t>
  </si>
  <si>
    <t xml:space="preserve">U slučaju da opis pojedine stavke nije dovoljno jasan, mjerodavna je samo uputa i tumačenje projektanta/nadzora. O tome se izvođač treba informirati već prilikom sastavljanja jedinične cijene.</t>
  </si>
  <si>
    <t xml:space="preserve">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</si>
  <si>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 xml:space="preserve">POSEBNI  TEHNIČKI  UVJETI  IZVOĐENJA I OBRAČUNA</t>
  </si>
  <si>
    <t xml:space="preserve">Radove izvoditi prema:
- DIN 18 352 - keramičarski radovi i opločenja,
- DIN EN 87 - keramičke pločice i ploče za 
  Podne obloge i oblaganje stijena pločama,
- DIN 18 195 - brtvljenje građevine</t>
  </si>
  <si>
    <t xml:space="preserve">Podne keramičke pločice  polažu se u ljepilu sa reškom širine 3 mm, zapunjena i obrađena masom za fugiranje u boji po izboru projektanta. Obrada reški ulazi u jediničnu cijenu izvedbe opločenja.</t>
  </si>
  <si>
    <t xml:space="preserve">Podna keramika dim. 30x30 cm debljine 10 mm klase A</t>
  </si>
  <si>
    <t xml:space="preserve">Zidne keramičke pločice  polažu se u ljepilu sa reškama širine 2 mm. Opločenje se  izvodi sistemom reška na rešku. Dubina reške 5 mm. Tako pripremljene reške zapunjavaju se masom za fugiranje u boji po izboru projektanta.</t>
  </si>
  <si>
    <t xml:space="preserve">Zidna keramika dim. 30x30 ili manje prema dogovoru sa Investitorom, klase A.</t>
  </si>
  <si>
    <t xml:space="preserve">Shema slaganja, vrsta i boja pločica u dogovoru sa Investitorom i Projektantom.</t>
  </si>
  <si>
    <r>
      <rPr>
        <sz val="8"/>
        <rFont val="Verdana"/>
        <family val="2"/>
        <charset val="238"/>
      </rPr>
      <t xml:space="preserve">Jedinična cijena obuhvaća dobavu i ugradbu pločica sa veznim materijalom, izvedbom radnih reški i obradu reški masom za popunjavanje. Obračun po m</t>
    </r>
    <r>
      <rPr>
        <vertAlign val="superscript"/>
        <sz val="8"/>
        <rFont val="Verdana"/>
        <family val="2"/>
        <charset val="238"/>
      </rPr>
      <t xml:space="preserve">2</t>
    </r>
    <r>
      <rPr>
        <sz val="8"/>
        <rFont val="Verdana"/>
        <family val="2"/>
        <charset val="238"/>
      </rPr>
      <t xml:space="preserve"> izvedene obloge poda i m' sokla.</t>
    </r>
  </si>
  <si>
    <t xml:space="preserve">Pukotine u ravnini do 0,5 mm moraju se moći premostiti. Jednake vrijednosti važe kod korištenja brtvenih mortova u postupku tankog uležištenja. Završeci i kutevi moraju se zatvoriti brtvenom trakom i prekriti sredstvom za brtvljenje. Za uljeve u podu treba koristiti sistemu odgovarajuće brtvene manžete.</t>
  </si>
  <si>
    <t xml:space="preserve">Spojevi površina zida i poda, predmeta (kade za kupanje i sl.) kao i vratnih pragova na površine s pločicama, treba izvesti s reškama vodopostojano i elastično, ukoliko nije drugačije raspisano. Ukoliko kade ili tuš-kade stoje na plivajućem estrihu, trebaju prije izvođenja popločenja uzidati ili obložiti, treba paziti na razdvajanje od flankirajućih zidova (10 mm trake od pjenaste plastike). Elastično reškanje treba izvesti nadalje kod površina s više od 4 m duljine, uskačućih kuteva kao na linijama dodira različitih podloga (npr. beton i ziđe).Rubovi reški moraju se najprije premazati primerom za prijanjanje. Rubove treba obljepiti. Reške moraju biti bez ostataka žbuke i prolaziti do podloge. Materijal reški mora biti usklađen s pločicama i podlogom. Mora se isključiti putovanje omekšivača.</t>
  </si>
  <si>
    <t xml:space="preserve">Na svim vidljivim rubovima treba ugraditi kuteve za pločice, ukoliko se ne stavljaju pločice s rubnom glazurom. Kod izvođenja zidnih obloga treba paziti na rezanje pločica s obzirom na položaj sanitarnih uređaja, pričvršćenja, armatura, prekidača, utičnica i sl. Odgovarajuće podatke treba dogovoriti s vodstvom gradnje u ovisnosti o rasterskoj mjeri. Ako su utičnice ili kutije za instalacije smješteni nepričvršćeni ili su heftani, onda ih pri polaganju ploča treba konačno fiksirati. Ako nije drugačije raspisano, onda se pločice i ploče polažu u presjek reške i paralelno na zidove. Dosjedni dijelovi ne smiju biti manji od pola ploče.</t>
  </si>
  <si>
    <t xml:space="preserve">Za vrijeme izvođenja treba paziti da su otvori preljeva, cijevi i slično zatvoreni i da se predmeti uređenja moraju zaštititi od zaprljanja. Uljevi u podu dobivaju u području spajanja dodatno laki pad.</t>
  </si>
  <si>
    <t xml:space="preserve">Ako su na poleđini pločica užljebljene strukture, onda treba paziti na pravac polaganja. Materijal za reškanje mora biološki biti bez primisli. Reškanje smije uslijediti tek nakon vezivanja odnosno sušenja morta za polaganje a nikako prije nego prođu 24 sata.  Ako nije drugačije opisano, dopušteno je reškanje s gumenom lopaticom odnosno razvodnikom.</t>
  </si>
  <si>
    <t xml:space="preserve">Glatke pločaste obloge na stubama moraju dobiti letvice protiv klizanja. Ako se traže podne obloge sa svojstvima za sprečavanje klizanja, onda na zahtjev treba dokazati ispitivanje po DIN 51 130 – Ispitivanje podnih obloga. Analogno to važi za određivanje postojanosti na smrzavicu po DIN EN 202.</t>
  </si>
  <si>
    <t xml:space="preserve">Za vanjske obloge, vlažne prostorije i iznad podnog grijanja treba koristiti tvornički proizvedene i relativno elastične reške s mortom. Kod radova brušenja u suhom postupku treba koristiti usisivače. Ugrađen materijal mora odgovarati uzorku; izričita potvrda uzorka trebala bi se pribaviti od Investitora.</t>
  </si>
  <si>
    <r>
      <rPr>
        <b val="true"/>
        <sz val="8"/>
        <rFont val="Verdana"/>
        <family val="2"/>
        <charset val="238"/>
      </rPr>
      <t xml:space="preserve">Napomena: </t>
    </r>
    <r>
      <rPr>
        <sz val="8"/>
        <color rgb="FF000000"/>
        <rFont val="Verdana"/>
        <family val="2"/>
        <charset val="238"/>
      </rPr>
      <t xml:space="preserve">Keramičke pločice i kamenu oblogu nabavlja Investitor. Keramičarski radovi stoga obuhvaćaju nabavu ostalih dodatnih materijala i pribora, te ugradnju keramičkih pločica.</t>
    </r>
  </si>
  <si>
    <t xml:space="preserve">U cijenu uključiti dobavu i ugradbu aluminijskih pragova od kutnog profila L 30 x 30 mm na mjestima gdje je razlika u podu po visini ili vrsti materijala. U jediničnoj cijeni učvršćenje aluminijskog kutnog profila za drveni ili aluminijski dovratnik.</t>
  </si>
  <si>
    <t xml:space="preserve">Dobava i postava unutrašnjih podnih keramičkih pločica</t>
  </si>
  <si>
    <r>
      <rPr>
        <sz val="8"/>
        <rFont val="Verdana"/>
        <family val="2"/>
        <charset val="238"/>
      </rPr>
      <t xml:space="preserve">Dobava i postava unutrašnjih podnih keramičkih pločica 2. klase u prizemlju. Pločice se polažu u ljepilu, u boji po izboru Investitora. Visina sokla je 10 cm.
Jedinična cijena obuhvaća dobavu, ugradbu pločica sa veznim materijalom, obradu fuga i izvedbu sokla.
Obračun po m</t>
    </r>
    <r>
      <rPr>
        <vertAlign val="superscript"/>
        <sz val="8"/>
        <rFont val="Verdana"/>
        <family val="2"/>
        <charset val="238"/>
      </rPr>
      <t xml:space="preserve">2</t>
    </r>
    <r>
      <rPr>
        <sz val="8"/>
        <rFont val="Verdana"/>
        <family val="2"/>
        <charset val="238"/>
      </rPr>
      <t xml:space="preserve"> obrade poda.</t>
    </r>
  </si>
  <si>
    <t xml:space="preserve">- pod - pločice</t>
  </si>
  <si>
    <t xml:space="preserve">- zid - sokl</t>
  </si>
  <si>
    <r>
      <rPr>
        <sz val="8"/>
        <rFont val="Verdana"/>
        <family val="2"/>
        <charset val="238"/>
      </rPr>
      <t xml:space="preserve">Dobava i postava unutrašnjih podnih keramičkih pločica 2. klase u prizemlju i na katu prostor stubišta. Pločice se polažu u ljepilu, u boji po izboru Investitora. Visina sokla je visina stube cca 17 cm. Pločice se postavljaju i na lice stuba.
Jedinična cijena obuhvaća dobavu, ugradbu pločica sa veznim materijalom, obradu fuga i izvedbu sokla.
Obračun po m</t>
    </r>
    <r>
      <rPr>
        <vertAlign val="superscript"/>
        <sz val="8"/>
        <rFont val="Verdana"/>
        <family val="2"/>
        <charset val="238"/>
      </rPr>
      <t xml:space="preserve">2</t>
    </r>
    <r>
      <rPr>
        <sz val="8"/>
        <rFont val="Verdana"/>
        <family val="2"/>
        <charset val="238"/>
      </rPr>
      <t xml:space="preserve"> obrade stubišta.</t>
    </r>
  </si>
  <si>
    <t xml:space="preserve">- gazište, lice - pločice</t>
  </si>
  <si>
    <r>
      <rPr>
        <sz val="8"/>
        <rFont val="Verdana"/>
        <family val="2"/>
        <charset val="238"/>
      </rPr>
      <t xml:space="preserve">Dobava i postava unutrašnjih podnih keramičkih pločica 2. klase na katu. Pločice se polažu u ljepilu, u boji po izboru Investitora. Visina sokla je 10 cm.
Jedinična cijena obuhvaća dobavu, ugradbu pločica sa veznim materijalom, obradu fuga i izvedbu sokla.
Obračun po m</t>
    </r>
    <r>
      <rPr>
        <vertAlign val="superscript"/>
        <sz val="8"/>
        <rFont val="Verdana"/>
        <family val="2"/>
        <charset val="238"/>
      </rPr>
      <t xml:space="preserve">2</t>
    </r>
    <r>
      <rPr>
        <sz val="8"/>
        <rFont val="Verdana"/>
        <family val="2"/>
        <charset val="238"/>
      </rPr>
      <t xml:space="preserve"> obrade poda.</t>
    </r>
  </si>
  <si>
    <r>
      <rPr>
        <sz val="8"/>
        <rFont val="Verdana"/>
        <family val="2"/>
        <charset val="238"/>
      </rPr>
      <t xml:space="preserve">Dobava i postava unutrašnjih podnih keramičkih pločica 2. klase u potkrovlju. Pločice se polažu u ljepilu, u boji po izboru Investitora. Visina sokla je 10 cm.
Jedinična cijena obuhvaća dobavu, ugradbu pločica sa veznim materijalom, obradu fuga i izvedbu sokla.
Obračun po m</t>
    </r>
    <r>
      <rPr>
        <vertAlign val="superscript"/>
        <sz val="8"/>
        <rFont val="Verdana"/>
        <family val="2"/>
        <charset val="238"/>
      </rPr>
      <t xml:space="preserve">2</t>
    </r>
    <r>
      <rPr>
        <sz val="8"/>
        <rFont val="Verdana"/>
        <family val="2"/>
        <charset val="238"/>
      </rPr>
      <t xml:space="preserve"> obrade poda.</t>
    </r>
  </si>
  <si>
    <t xml:space="preserve">Dobava i postava podnih i zidnih keramičkih pločica</t>
  </si>
  <si>
    <r>
      <rPr>
        <sz val="8"/>
        <rFont val="Verdana"/>
        <family val="2"/>
        <charset val="238"/>
      </rPr>
      <t xml:space="preserve">Dobava i postava zidnih keramičkih pločica 1. klase u sanitarnom čvoru prizemlja. Pločice se polažu u ljepilu, u boji po izboru Investitora. Visina opločenja je 2,10 m.
Jedinična cijena obuhvaća dobavu, ugradbu pločica sa veznim materijalom i obradu fuga. Obračun po m</t>
    </r>
    <r>
      <rPr>
        <vertAlign val="superscript"/>
        <sz val="8"/>
        <rFont val="Verdana"/>
        <family val="2"/>
        <charset val="238"/>
      </rPr>
      <t xml:space="preserve">2</t>
    </r>
    <r>
      <rPr>
        <sz val="8"/>
        <rFont val="Verdana"/>
        <family val="2"/>
        <charset val="238"/>
      </rPr>
      <t xml:space="preserve"> obrade zida.</t>
    </r>
  </si>
  <si>
    <t xml:space="preserve">- pod - pločice -sanitarije</t>
  </si>
  <si>
    <t xml:space="preserve">- zid - pločice - sanitarije</t>
  </si>
  <si>
    <r>
      <rPr>
        <sz val="8"/>
        <rFont val="Verdana"/>
        <family val="2"/>
        <charset val="238"/>
      </rPr>
      <t xml:space="preserve">Dobava i postava zidnih keramičkih pločica 1. klase u sanitarnom čvoru kata. Pločice se polažu u ljepilu, u boji po izboru Investitora. Visina opločenja je 2,10 m.
Jedinična cijena obuhvaća dobavu, ugradbu pločica sa veznim materijalom i obradu fuga. Obračun po m</t>
    </r>
    <r>
      <rPr>
        <vertAlign val="superscript"/>
        <sz val="8"/>
        <rFont val="Verdana"/>
        <family val="2"/>
        <charset val="238"/>
      </rPr>
      <t xml:space="preserve">2</t>
    </r>
    <r>
      <rPr>
        <sz val="8"/>
        <rFont val="Verdana"/>
        <family val="2"/>
        <charset val="238"/>
      </rPr>
      <t xml:space="preserve"> obrade zida.</t>
    </r>
  </si>
  <si>
    <t xml:space="preserve">Dobava i ugradnja unutarnjih kamenih prozorskih klupčica </t>
  </si>
  <si>
    <t xml:space="preserve">Dobava i ugradnja kamenih,vanjskih klupčica sa okapnicom.Klupčice su od granita i postavljaju se u cem,mort M-10.Širina klupčice je prosječno 15-30 cm širine  ,debljine 2.0 cm.,sudar fuga s prozorom obraditi silikonskim kitom.Klupčice se postavljaju na stolariju.U jediničnoj cijeni sadržan je sav potreban rad i materijal za ugradbu klupčice s obaveznom provjerom mjera na licu mjesta.Obračun po m'</t>
  </si>
  <si>
    <t xml:space="preserve">m'</t>
  </si>
  <si>
    <t xml:space="preserve">Dobava i postava vanjskih podnih keramičkih pločica</t>
  </si>
  <si>
    <r>
      <rPr>
        <sz val="8"/>
        <rFont val="Verdana"/>
        <family val="2"/>
        <charset val="238"/>
      </rPr>
      <t xml:space="preserve">Dobava i postava vanjskih podnih keramičkih pločica 2. klase po potrebi protukliznih. Pločice se polažu u ljepilu, u boji po izboru Investitora. Visina sokla je visina stube cca 15 cm.
Jedinična cijena obuhvaća dobavu, ugradbu pločica sa veznim materijalom, obradu fuga i izvedbu sokla stuba.
Obračun po m</t>
    </r>
    <r>
      <rPr>
        <vertAlign val="superscript"/>
        <sz val="8"/>
        <rFont val="Verdana"/>
        <family val="2"/>
        <charset val="238"/>
      </rPr>
      <t xml:space="preserve">2</t>
    </r>
    <r>
      <rPr>
        <sz val="8"/>
        <rFont val="Verdana"/>
        <family val="2"/>
        <charset val="238"/>
      </rPr>
      <t xml:space="preserve"> obrade poda.</t>
    </r>
  </si>
  <si>
    <t xml:space="preserve">Dobava i postava vanjskih podnih keramičkih pločica rampe</t>
  </si>
  <si>
    <r>
      <rPr>
        <sz val="8"/>
        <rFont val="Verdana"/>
        <family val="2"/>
        <charset val="238"/>
      </rPr>
      <t xml:space="preserve">Dobava i postava vanjskih podnih keramičkih pločica 2. klase protukliznih i prilagođenih posebnoj namjeni. Pločice se polažu u ljepilu, u boji po izboru Investitora.
Jedinična cijena obuhvaća dobavu, ugradbu pločica sa veznim materijalom, obradu fuga i izvedbu sokla stuba.
Obračun po m</t>
    </r>
    <r>
      <rPr>
        <vertAlign val="superscript"/>
        <sz val="8"/>
        <rFont val="Verdana"/>
        <family val="2"/>
        <charset val="238"/>
      </rPr>
      <t xml:space="preserve">2</t>
    </r>
    <r>
      <rPr>
        <sz val="8"/>
        <rFont val="Verdana"/>
        <family val="2"/>
        <charset val="238"/>
      </rPr>
      <t xml:space="preserve"> obrade poda.</t>
    </r>
  </si>
  <si>
    <t xml:space="preserve">7.</t>
  </si>
  <si>
    <t xml:space="preserve">PARKETARSKI RADOVI</t>
  </si>
  <si>
    <t xml:space="preserve">Nema parketarskih radova</t>
  </si>
  <si>
    <t xml:space="preserve">8.</t>
  </si>
  <si>
    <t xml:space="preserve">LIČILAČKI RADOVI</t>
  </si>
  <si>
    <t xml:space="preserve">U jediničnu cijenu svake vrste radova treba uključiti osnovni i pomoćni materijal, rastur materijala, transport do gradilišta, trošak izvedbe na gradilištu, trošak za izradu ili obeštećenja skele i ostalih pomoćnih konstrukcija, trošak održavanja kvalitete izvedenog rada i zaštite dopremljenog materijala na gradilište, uklanjanje nečistoća ili šteta prouzročenih vlastitim radom, kao i trošak otpreme materijala. Svi premazi izvode se najmanje sa tri premazivanja i to: osnovnim ili podložnim slojem, zaštitnim premazom i završnim premazom, ako to u troškovniku nije drukčije označeno. Svako od tih premazivanja mora biti čvrsto povezano za podlogu na koju se nanosi.</t>
  </si>
  <si>
    <t xml:space="preserve">Obračun se vrši po stvarno razvijenoj površini stropova, zidova, stupova, greda itd., uz odbitak svih otvora.</t>
  </si>
  <si>
    <t xml:space="preserve">Bojanje unutarnjih zidova</t>
  </si>
  <si>
    <r>
      <rPr>
        <sz val="8"/>
        <rFont val="Verdana"/>
        <family val="2"/>
        <charset val="238"/>
      </rPr>
      <t xml:space="preserve">Bojanje žbukanih zidova unutar objekta poludisperzivnim bojama u tonu po izboru Investitora. Stavkom su obuhvaćene slijedeće faze rada:
- čišćenje površine od prašine,
- sitni popravci na žbuci i betonskim 
  površinama,
- gletanje površina glet masom,
- dvokratno bojanje poludisperzivnim bojama,
- izrada i skidanje potrebne skele,
- čišćenje prostorije od ostataka boje.
Jedinična cijena obuhvaća sav potreban rad, materijal, i radnu skelu do pune gotovosti.
Obračun po m</t>
    </r>
    <r>
      <rPr>
        <vertAlign val="superscript"/>
        <sz val="8"/>
        <rFont val="Verdana"/>
        <family val="2"/>
        <charset val="238"/>
      </rPr>
      <t xml:space="preserve">2</t>
    </r>
    <r>
      <rPr>
        <sz val="8"/>
        <rFont val="Verdana"/>
        <family val="2"/>
        <charset val="238"/>
      </rPr>
      <t xml:space="preserve"> razvijene površine.</t>
    </r>
  </si>
  <si>
    <t xml:space="preserve">Bojanje stropova</t>
  </si>
  <si>
    <r>
      <rPr>
        <sz val="8"/>
        <rFont val="Verdana"/>
        <family val="2"/>
        <charset val="238"/>
      </rPr>
      <t xml:space="preserve">Bojanje unutrašnjih stropova od gipskartonakih ploča stropova u dva premaza disperzivnom bojom sa  impregnacijom podloge. Potrebne skele uključene u cijenu. </t>
    </r>
    <r>
      <rPr>
        <sz val="8"/>
        <color rgb="FF000000"/>
        <rFont val="Verdana"/>
        <family val="2"/>
        <charset val="238"/>
      </rPr>
      <t xml:space="preserve">Stavkom su obuhvaćene slijedeće faze rada:
- čišćenje površine od prašine,
- sitni popravci,
- gletanje površina glet masom,
- dvokratno bojanje,
- izrada i skidanje potrebne skele,
- čišćenje prostorije od ostataka boje.
Jedinična cijena obuhvaća sav potreban rad, materijal, i radnu skelu do pune gotovosti.
Obračun po m</t>
    </r>
    <r>
      <rPr>
        <vertAlign val="superscript"/>
        <sz val="8"/>
        <color rgb="FF000000"/>
        <rFont val="Verdana"/>
        <family val="2"/>
        <charset val="238"/>
      </rPr>
      <t xml:space="preserve">2</t>
    </r>
    <r>
      <rPr>
        <sz val="8"/>
        <color rgb="FF000000"/>
        <rFont val="Verdana"/>
        <family val="2"/>
        <charset val="238"/>
      </rPr>
      <t xml:space="preserve"> razvijene površine.</t>
    </r>
  </si>
  <si>
    <t xml:space="preserve">Bojanje stupova</t>
  </si>
  <si>
    <r>
      <rPr>
        <sz val="8"/>
        <rFont val="Verdana"/>
        <family val="2"/>
        <charset val="238"/>
      </rPr>
      <t xml:space="preserve">Bojanje  unutrašnjih stupova obloženih gipskartonskim  pločama u dva premaza disperzivnom bojom sa impegnacijom  podloge. Boja  po  izboru projektanta   i investitora. </t>
    </r>
    <r>
      <rPr>
        <sz val="8"/>
        <color rgb="FF000000"/>
        <rFont val="Verdana"/>
        <family val="2"/>
        <charset val="238"/>
      </rPr>
      <t xml:space="preserve">Stavkom su obuhvaćene slijedeće faze rada:
- čišćenje površine od prašine,
- sitni popravci,
- gletanje površina glet masom,
- dvokratno bojanje,
- izrada i skidanje potrebne skele,
- čišćenje prostorije od ostataka boje.
Jedinična cijena obuhvaća sav potreban rad, materijal, i radnu skelu do pune gotovosti.
Obračun po m</t>
    </r>
    <r>
      <rPr>
        <vertAlign val="superscript"/>
        <sz val="8"/>
        <color rgb="FF000000"/>
        <rFont val="Verdana"/>
        <family val="2"/>
        <charset val="238"/>
      </rPr>
      <t xml:space="preserve">2</t>
    </r>
    <r>
      <rPr>
        <sz val="8"/>
        <color rgb="FF000000"/>
        <rFont val="Verdana"/>
        <family val="2"/>
        <charset val="238"/>
      </rPr>
      <t xml:space="preserve"> razvijene površine.</t>
    </r>
  </si>
  <si>
    <t xml:space="preserve">Bojanje grede</t>
  </si>
  <si>
    <r>
      <rPr>
        <sz val="8"/>
        <rFont val="Verdana"/>
        <family val="2"/>
        <charset val="238"/>
      </rPr>
      <t xml:space="preserve">Bojanje  unutrašnjih greda obloženih gipskartonskim  pločama u dva premaza disperzivnom bojom sa impegnacijom  podloge. Boja  po  izboru projektanta   i investitora. </t>
    </r>
    <r>
      <rPr>
        <sz val="8"/>
        <color rgb="FF000000"/>
        <rFont val="Verdana"/>
        <family val="2"/>
        <charset val="238"/>
      </rPr>
      <t xml:space="preserve">Stavkom su obuhvaćene slijedeće faze rada:
- čišćenje površine od prašine,
- sitni popravci,
- gletanje površina glet masom,
- dvokratno bojanje,
- izrada i skidanje potrebne skele,
- čišćenje prostorije od ostataka boje.
Jedinična cijena obuhvaća sav potreban rad, materijal, i radnu skelu do pune gotovosti.
Obračun po m</t>
    </r>
    <r>
      <rPr>
        <vertAlign val="superscript"/>
        <sz val="8"/>
        <color rgb="FF000000"/>
        <rFont val="Verdana"/>
        <family val="2"/>
        <charset val="238"/>
      </rPr>
      <t xml:space="preserve">2</t>
    </r>
    <r>
      <rPr>
        <sz val="8"/>
        <color rgb="FF000000"/>
        <rFont val="Verdana"/>
        <family val="2"/>
        <charset val="238"/>
      </rPr>
      <t xml:space="preserve"> razvijene površine.</t>
    </r>
  </si>
  <si>
    <t xml:space="preserve">9.</t>
  </si>
  <si>
    <t xml:space="preserve">KROVOPOKRIVAČKI RADOVI</t>
  </si>
  <si>
    <t xml:space="preserve">Nema radova.</t>
  </si>
  <si>
    <t xml:space="preserve">10.</t>
  </si>
  <si>
    <t xml:space="preserve">LIMARSKI RADOVI</t>
  </si>
  <si>
    <t xml:space="preserve">Nema limarskih radova.</t>
  </si>
  <si>
    <t xml:space="preserve">11.</t>
  </si>
  <si>
    <t xml:space="preserve">STOLARSKI I STAKLARSKI RADOVI</t>
  </si>
  <si>
    <t xml:space="preserve">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</si>
  <si>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 xml:space="preserve">U slučaju da opis pojedine stavke nije dovoljno jasan, mjerodavna je samo uputa i tumačenje Projektanta/Nadzora. O tome se izvođač treba informirati već prilikom sastavljanja jedinične cijene.</t>
  </si>
  <si>
    <t xml:space="preserve">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 nakon proučenog prijedloga Izvođača.</t>
  </si>
  <si>
    <t xml:space="preserve">Jediničnom cijenom obuhvaćen je sav potreban rad i materijal do pune gotovosti uključivo brtvljenje između zida i stolarije.</t>
  </si>
  <si>
    <t xml:space="preserve">Dimenzije otvora u nacrtima odgovaraju zidarskim mjerama.</t>
  </si>
  <si>
    <r>
      <rPr>
        <sz val="8"/>
        <rFont val="Verdana"/>
        <family val="2"/>
        <charset val="238"/>
      </rPr>
      <t xml:space="preserve">Za profile koji se oslanjaju – nose na rasponu većem od 1,5 m dostaviti dokaz stabilnosti (nosivosti na opterećenje vjetra od 0,45 KN/m</t>
    </r>
    <r>
      <rPr>
        <vertAlign val="superscript"/>
        <sz val="8"/>
        <rFont val="Verdana"/>
        <family val="2"/>
        <charset val="238"/>
      </rPr>
      <t xml:space="preserve">2</t>
    </r>
    <r>
      <rPr>
        <sz val="8"/>
        <rFont val="Verdana"/>
        <family val="2"/>
        <charset val="238"/>
      </rPr>
      <t xml:space="preserve"> i progib manji od H/300).</t>
    </r>
  </si>
  <si>
    <t xml:space="preserve">Ukoliko nije drugačije određeno fasadne stijene ustakljuju se običnim nemetaliziranim staklom.</t>
  </si>
  <si>
    <t xml:space="preserve">Staklo uračunato u jediničnu cijenu stavke. </t>
  </si>
  <si>
    <t xml:space="preserve">Staklo se mora moći ugraditi i demontirati ne dirajući ostale elemente konstrukcije.</t>
  </si>
  <si>
    <t xml:space="preserve">Za aluminijske prozore treba uzeti u obzir:
- načelno se ugrađuju toplinski izolirani profili. Unutarnje i vanjske ljuske treba spojiti izolirajućim štegovima 
  spojenim mehaničkim silama i silama zatvaranja forme. Kutove krila i okvira trebaju se spojiti aluminijskim 
  kutnim elementima,
- u konstrukciji treba neprekinuto osigurati termičko razdvajanje,
- kondenz se mora sigurno odvesti na van; to važi za prozor i za svaki profil,
- usidrenje na građevinu mora bez napetosti kompenzirati temperaturom uvjetovanu deformaciju; spojevi 
  zidova moraju na strani prostorije biti paronepropusni. </t>
  </si>
  <si>
    <t xml:space="preserve">Izvođač je dužan održavati gradilište čistim uz svakodnevno čišćenje od ostataka materijala i smeća.</t>
  </si>
  <si>
    <r>
      <rPr>
        <b val="true"/>
        <sz val="8"/>
        <rFont val="Verdana"/>
        <family val="2"/>
        <charset val="238"/>
      </rPr>
      <t xml:space="preserve">Napomena: </t>
    </r>
    <r>
      <rPr>
        <sz val="8"/>
        <rFont val="Verdana"/>
        <family val="2"/>
        <charset val="238"/>
      </rPr>
      <t xml:space="preserve">Dodatak dimenzije na visinu se odnosi na prostor za roletu i rolo kutiju (npr. +20 , +28)</t>
    </r>
  </si>
  <si>
    <t xml:space="preserve">Dobava i ugradnja drvenih gazišta stubišta</t>
  </si>
  <si>
    <t xml:space="preserve">Dobava i ugradnja drvenih gazišta i podesta. Gazišta su od drveta i ispune po izboru Projektanta postavljaju se u pripremljna gazišta od čel. lima. Širina gazišta je prosječno cca 30 cm širine dužine cca 120 cm ,ukupne debljine 4.0 cm. U jediničnoj cijeni sadržan je sav potreban rad i materijal za ugradbu s obaveznom provjerom mjera na licu mjesta.  Obračun po m2. Izvesti sve prema pravilima struke i uz upute Nadzornog Inženjera.</t>
  </si>
  <si>
    <t xml:space="preserve">Dobava i ugradnja staklene stijene između ulaznog caffe bara i gospodarskog  stubišta</t>
  </si>
  <si>
    <t xml:space="preserve">Izrada staklene stijene kaljenog clear vision stakla debljine 10 mm postavljeno u aluminijske U profile. Svijetli otvor 140 x 270 cm. Spojeve stakla i profila brtviti silikonom. Predvidjeti ugradnju ojačanja u spuštenom stropu za oslanjanje gornje vodilice. U cijenu uključen sav potreban rad i materijal do pune gotovosti. Detaljni nacrt izvedbe dostaviti Projektantu na uvid. Obavezna izmjera na licu mjesta. Obračun po komadu.</t>
  </si>
  <si>
    <t xml:space="preserve">ALU stolarija</t>
  </si>
  <si>
    <t xml:space="preserve">Sva unutarnja ALU stolarija predviđena je da se izradi po narudžbi, prema odabiru
investitora, te prema standardnim detaljima proizvođača-izvođača, te detaljima iz projekta.
Vrata, prozore i stijene izraditi iz profila atestiranog ALU sistema, osnovne ugradbene 
dubine 70 mm. Ostakljenje izolacijskim staklom -  Ug=1,1W/m2K,  
debljine 4+16+4mm. Staklo prema odabilru Projektanta. Plastificirano u boji po izboru Projektanta. Jediničnom cijenom obuhvaćen sav potreban rad i materijal, uključivo postavljanje podkonstrukcija ispod spuštenog stropa od GK ploča, brtvljenje spoja zida i profila silikonom u boji po izboru Projektanta.
Obračun po komadu.</t>
  </si>
  <si>
    <t xml:space="preserve"> - Staklena stijena između suvenirnice i ulaznog prostora 870/390 cm</t>
  </si>
  <si>
    <t xml:space="preserve"> - Fiksni prozor 142/220 cm + nadsvjetlo 142/125 cm</t>
  </si>
  <si>
    <t xml:space="preserve"> - Klizna vrata 100/210 cm</t>
  </si>
  <si>
    <t xml:space="preserve">Jednokrilna sobna vrata</t>
  </si>
  <si>
    <t xml:space="preserve">Izrada, dobava i ugradnja punih jednokrilnih drvenih vrata. Ispuna vratnog krila je od papirnog saća, obložena MDF pločom. Dovratnik je montažni. Sve oličeno u poliuretansku boju po izboru Investitora. Vrata su okovana dužim crom šarkama na tri mjesta, opskrbljena bravom i kvakom (inox obrade) po izboru Investitora. U stavci je i komplet kvaka sa štitnicima koji imaju odvojenu rozetu za elzet ključ, sve u procromu. Vrata imaju gumenu brtvu između krila i dovratnika. Jediničnom cijenom obuhvaćen sav potreban rad i materijal, uključivo brtvljenje spoja zida i profila purpen pjenom.
Obračun po komadu.</t>
  </si>
  <si>
    <t xml:space="preserve"> - 110/210 cm </t>
  </si>
  <si>
    <t xml:space="preserve"> - 85/210 cm</t>
  </si>
  <si>
    <t xml:space="preserve">Krovni prozori</t>
  </si>
  <si>
    <t xml:space="preserve">Dobava i montaža novog PVC krovnog prozora sa
gornjim ovjesom. Staklo Low-e- sigurnosno. Dimenzije prozora su 80
x 140 cm. Otklopno zaokretni, crne boje.
U cijenu je uračunat sav materijal i zaštitni toplinski i hidroizolacijski opšav prozora zajedno sa unutarnjom zaštitnom rolo zavjesicom. Koeficijent prolaza topline za staklo mora biti max U=1,1 w/m2k odnosno za
kompletan prozor U= 1,4 m2k. U cijenu uključen sav materijal, rad, opšavi krovnog prozora
Do pune gotovosti; sve po uputama proizvođača.</t>
  </si>
  <si>
    <t xml:space="preserve">12.</t>
  </si>
  <si>
    <t xml:space="preserve">GIPSKARTONSKI RADOVI</t>
  </si>
  <si>
    <t xml:space="preserve">U jediničnu cijenu svake vrste radova treba uključiti osnovni i pomoćni materijal, rastur materijala, transport do gradilišta, trošak izvedbe na gradilištu, trošak za izradu ili obeštećenja skele i ostalih pomoćnih konstrukcija, trošak održavanja kvalitete izvedenog rada i zaštite dopremljenog materijala na gradilište, uklanjanje nečistoća ili šteta prouzročenih vlastitim radom, kao i trošak otpreme materijala. </t>
  </si>
  <si>
    <t xml:space="preserve">Obračun se vrši po stvarno razvijenoj površini stropaova, zidova, stupova, greda itd., uz odbitak svih otvora.</t>
  </si>
  <si>
    <t xml:space="preserve">Izvedba unutarnjeg pregradnog zida</t>
  </si>
  <si>
    <t xml:space="preserve">Dobava i izrada pregradnog zida tipa Knauf W 112.
lzrada jednostruke zidne potkonstrukcije iz čeličnih, pocinčanih Knauf CW I UW profile širine 100 mm, debljine lima 0,6 mm s obostranom dvostrukom oblogama iz gipsanih ploča tips Knauf A13 i impregniranih ploča Knauf H13. Prvi sloj svake strane se izraduje iz A13 ploča a drugi sloj iz impregniranih 1-113 ploča koje treba obraditi impregniranim Uniflott-om. Medusobni osni razmak okomitih CW profile je maks. 62,5 cm. Ispuna
zidne šupljine s kamenom vunom Tervol DP-3 debijine 10 cm. Sve spojeve izvesti prema tehničkim detaijima i dokumentaciji proizvodača.
Debljina pregradnog zida D = 15 cm.</t>
  </si>
  <si>
    <t xml:space="preserve">Izvedba unutarnjeg spuštenog stropa</t>
  </si>
  <si>
    <t xml:space="preserve">Dobava materijala i izvedba unutarnjeg ravnog spuštenog stropa prizemlja kata i podkrovlja kao Knauf gipskartonskim pločama (d=12.5 mm) na metalnoj podkonstrukciji. Spušteni strop se spušta od konstrukcije na udaljenost 5 cm od drvene konstrukcije ispuna među prostora toplinskom izolacijom TERVOL DP 3 debljine 15 cm, PE folijom i s pridržanjem toplinske izolacije, osigurati kvalitetnu izvedbu svih spojeva. Stavka uključuje i završnu obradu postavljenih ploča sa gletanjem do gotovosti za bojanje. Sav materijal, od podkonstrukcije do žbuke, nabaviti od istog proizvođača i sve izvesti prema uputstvima istoga proizvođača. Izvesti u kordinaciji sa raovima na el. instalacijama i rasvjeti. U cijenu su uključeni komplet rad i materijal.</t>
  </si>
  <si>
    <t xml:space="preserve">Obloga betonskih stupova i greda gipskartonskim pločama</t>
  </si>
  <si>
    <t xml:space="preserve">Dobava i izrada obloga zidova od Knaudf ploča s jednostrukom zidnom potkonstrukcijom iz čeličnih, pocinčanih Knauf CW I UW profile širine 100 mm, debljine lima 0,6 mm s obostranom dvostrukom oblogama iz gipsanih ploča tips Knauf A13 i impregniranih ploča Knauf H13. Prvi sloj svake strane se izraduje iz A13 ploča a drugi sloj iz impregniranih 1-113 ploča koje treba obraditi impregniranim Uniflott-om. Medusobni osni razmak okomitih CW profile je maks. 62,5 cm. Ispuna zidne šupljine s kamenom vunom Tervol DP-3 debijine 10 cm. Sve spojeve izvesti prema tehničkim detaijima i dokumentaciji proizvodača.</t>
  </si>
  <si>
    <t xml:space="preserve">Obloga čeličnih stupova i greda gipskartonskim pločama</t>
  </si>
  <si>
    <r>
      <rPr>
        <sz val="8"/>
        <rFont val="Verdana"/>
        <family val="2"/>
        <charset val="238"/>
      </rPr>
      <t xml:space="preserve">Dobava materijala i izvedba pregradnog zida od gipskartonskih zidova s jednostrukom podkonstrukcijom od tipskih metalnih ''CW'' profila s bez ispune i dva sloja obloge od gipskartonskih ploča debljine 2 x 1,25 cm. Ukupna debljina zida je 7 cm. Stavka uključuje i završnu obradu postavljenih ploča sa svim slojevima do pripreme za bojanje. Sav materijal, od podkonstrukcije, ojačanja za otvore do glet mase, nabaviti od istog proizvođača i sve izvesti prema uputstvima istoga proizvođača. U cijenu su uključeni komplet rad i materijal. Obračun po m</t>
    </r>
    <r>
      <rPr>
        <vertAlign val="superscript"/>
        <sz val="8"/>
        <rFont val="Verdana"/>
        <family val="2"/>
        <charset val="238"/>
      </rPr>
      <t xml:space="preserve">2 </t>
    </r>
    <r>
      <rPr>
        <sz val="8"/>
        <rFont val="Verdana"/>
        <family val="2"/>
        <charset val="238"/>
      </rPr>
      <t xml:space="preserve"> (otvori do 3,0 m</t>
    </r>
    <r>
      <rPr>
        <vertAlign val="superscript"/>
        <sz val="8"/>
        <rFont val="Verdana"/>
        <family val="2"/>
        <charset val="238"/>
      </rPr>
      <t xml:space="preserve">2</t>
    </r>
    <r>
      <rPr>
        <sz val="8"/>
        <rFont val="Verdana"/>
        <family val="2"/>
        <charset val="238"/>
      </rPr>
      <t xml:space="preserve"> se ne odbijaju). Izvesti zidove nakon izrade spuštenog stropa ispod krovišta.</t>
    </r>
  </si>
  <si>
    <t xml:space="preserve">UKUPNO</t>
  </si>
  <si>
    <t xml:space="preserve">13.</t>
  </si>
  <si>
    <t xml:space="preserve">BRAVARSKI RADOVI</t>
  </si>
  <si>
    <t xml:space="preserve">Jediničnom cijenom obuhvaćen je sav potreban rad i materijal do pune gotovosti uključivo brtvljenje pjenom između fasade i bravarije.</t>
  </si>
  <si>
    <t xml:space="preserve">Elementi koji se izvode na fasadi rade se od profila sa prekinutim hladnim mostom, a unutar objekta nije potrebno.</t>
  </si>
  <si>
    <t xml:space="preserve">Obavezna kontrola mjera na gradilištu prije izrade elemenata.</t>
  </si>
  <si>
    <t xml:space="preserve">Obveza izvođača je izraditi i dostaviti radioničku dokumentaciju čelične konstrukcije Nadzornom inženjeru.</t>
  </si>
  <si>
    <t xml:space="preserve">Izrada čeličnog stubišta</t>
  </si>
  <si>
    <r>
      <rPr>
        <sz val="8"/>
        <rFont val="Verdana"/>
        <family val="2"/>
        <charset val="238"/>
      </rPr>
      <t xml:space="preserve">Dobava, izrada i stubišta od čeličnog lima (dvije grede stubišta, vijčani i vareni spojevi), gazišta izrađena od čeličnog lima sa završnom oblogom od drveta.Uključen zaštitni premaz i završno bojanje po izboru projektanta.</t>
    </r>
    <r>
      <rPr>
        <sz val="8"/>
        <color rgb="FF000000"/>
        <rFont val="Verdana"/>
        <family val="2"/>
        <charset val="238"/>
      </rPr>
      <t xml:space="preserve"> Jediničnom cijenom obuhvaćen sav potreban rad i materijal. Širina gazišta 125cm, visina stubišta 300 cm.</t>
    </r>
  </si>
  <si>
    <r>
      <rPr>
        <sz val="8"/>
        <rFont val="Verdana"/>
        <family val="2"/>
        <charset val="238"/>
      </rPr>
      <t xml:space="preserve">Dobava, izrada i stubišta od čeličnog lima (dvije grede stubišta, vijčani i vareni spojevi), gazišta izrađena od čeličnog lima sa završnom oblogom od drveta.Uključen zaštitni premaz i završno bojanje po izboru projektanta.</t>
    </r>
    <r>
      <rPr>
        <sz val="8"/>
        <color rgb="FF000000"/>
        <rFont val="Verdana"/>
        <family val="2"/>
        <charset val="238"/>
      </rPr>
      <t xml:space="preserve"> Jediničnom cijenom obuhvaćen sav potreban rad i materijal. Širina gazišta 125cm, visina stubišta 450 cm.</t>
    </r>
  </si>
  <si>
    <t xml:space="preserve">Ograda prema staklenoj stijeni kata</t>
  </si>
  <si>
    <r>
      <rPr>
        <sz val="8"/>
        <rFont val="Verdana"/>
        <family val="2"/>
        <charset val="238"/>
      </rPr>
      <t xml:space="preserve">Dobava, izrada i ugradnja ograde od sigurnosnog: kaljenog ili laminiranog stakla clear vision ukupne debljine debljine 16 mm s drvenim rukohvatom, visina ograde 110 cm od gotovog poda, postavljena na aluminijski U profil s pričvrščivanjem na konstrukciju. Aluminijski profil i rukohvati po izboru projektanta. </t>
    </r>
    <r>
      <rPr>
        <sz val="8"/>
        <color rgb="FF000000"/>
        <rFont val="Verdana"/>
        <family val="2"/>
        <charset val="238"/>
      </rPr>
      <t xml:space="preserve"> </t>
    </r>
    <r>
      <rPr>
        <sz val="8"/>
        <rFont val="Verdana"/>
        <family val="2"/>
        <charset val="238"/>
      </rPr>
      <t xml:space="preserve">Jediničnom cijenom obuhvaćen sav potreban rad i materijal do pune gotovosti. Obračun po m dužnom ograde.</t>
    </r>
  </si>
  <si>
    <t xml:space="preserve">Ograda prema staklenoj stijeni potkrovlja</t>
  </si>
  <si>
    <t xml:space="preserve">Ograda galerija</t>
  </si>
  <si>
    <t xml:space="preserve">Dobava, izrada i ugradnja ograde od sigurnosnog: kaljenog ili laminiranog stakla clear vision ukupne debljine debljine 16 mm s drvenim rukohvatom, visina ograde 110 cm od gotovog poda, postavljena na aluminijski U profil s pričvrščivanjem na konstrukciju. Aluminijski profil i rukohvati po izboru projektanta. Jediničnom cijenom obuhvaćen sav potreban rad i materijal do pune gotovosti. Obračun po m dužnom ograde.</t>
  </si>
  <si>
    <t xml:space="preserve">Izvedba podkonstrukcije za dekoraciju zrcala stubišta</t>
  </si>
  <si>
    <r>
      <rPr>
        <sz val="8"/>
        <rFont val="Verdana"/>
        <family val="2"/>
        <charset val="238"/>
      </rPr>
      <t xml:space="preserve">Dobava, izrada i ugradnja čeličnih HOP profila za podkonstrukciju za izradu dekorativnog platna zrcala stubišta izrađenog od gipskartonskih ploča. prema uputama i nacrtima Projektanta. </t>
    </r>
    <r>
      <rPr>
        <sz val="8"/>
        <color rgb="FF000000"/>
        <rFont val="Verdana"/>
        <family val="2"/>
        <charset val="238"/>
      </rPr>
      <t xml:space="preserve">Uključen zaštitni premaz i završno bojanje po izboru projektanta. Jediničnom cijenom obuhvaćen sav potreban rad i materijal.</t>
    </r>
  </si>
  <si>
    <t xml:space="preserve">Brisoleji</t>
  </si>
  <si>
    <t xml:space="preserve">Izrada, dobava i montaža vanjskog fasadnog sjenila ispred velike staklene stijene u prizemlju. Sjenilo se sastoji  od pokretnih aluminijskih horizontalnih lamela koje su postavljena na vanjsko pročelje. Polja su podjeljena u manja polja. Svako polje je opremljeno zasebnim elektromotorom i centralom i daljinskim upravljačem. Montaža prema detaljima i uputstvu dobavljača.
Izvedbenu shemu dostaviti projektantu na pregled i odobrenja. RAAL po izboru projektanta.
Obračun po m2.   
</t>
  </si>
  <si>
    <t xml:space="preserve">U cijeni moraju biti sadržani i radovi koji se neće posebno platiti kao što su:
* zaštita dijelova na kojima se ne vrši zahvat,
* uređenje gradilišta po završetku rada s otklanjanjem svih otpadaka, ambalaže, oplate i sl.,
* uskladištenje materijala i elemenata za sve radove do njihove ugradbe,
* osiguranje građevine, dijela građevine i radnika,
* sve radove vezane uz primjenu zaštite na radu,
* garancijski rok i radove vezane uz održavanje,
* sve transporte materijala do objekta i kroz objekt, jer se radovi izvode unutar kompleksa,
* svi atesti za one radove za koje se to traži zakonom.</t>
  </si>
  <si>
    <t xml:space="preserve">Dizalo</t>
  </si>
  <si>
    <t xml:space="preserve">Panoramsko dizalo: čelična konstrukcija obložena laminiranim staklom. Bočne i zadnja stranica su od laminiranog staklo + inox. Obloga kabinskih vrata je laminirano staklo u inox okviru. Nazivna nosivost 630 kg., tlocrtna širina voznog okna
max. 1700 mm, tlocrtna dubina voznog okna 
Max. 1800 mm.
</t>
  </si>
  <si>
    <t xml:space="preserve">U ponuđenu cijenu potrebno je uključiti sve aktivnosti potrebne do pune gotovosti i primopredaje Investitoru:
Izrada izvedbenog projekta jame voznog okna i čelične konstrukcije.
Građevinski radovi na izradi jame voznog okna
Izrada i montaža čelične konstrukcije dizala.
Dobava i ugradnja laminiranog stakla čelične konstrukcije .
Izrada tehničke dokumentacije prema Pravilniku o sigurnosti dizala.
Proizvodnja, dobava i ugradnja opreme.
Inspekcijski pregled  i ocjenivanje sukladnosti od strane ovlaštenog akreditiranog tijela.
Edukacija naručitelja, primopredaja dizala i dokumentacije.</t>
  </si>
</sst>
</file>

<file path=xl/styles.xml><?xml version="1.0" encoding="utf-8"?>
<styleSheet xmlns="http://schemas.openxmlformats.org/spreadsheetml/2006/main">
  <numFmts count="8">
    <numFmt numFmtId="164" formatCode="General"/>
    <numFmt numFmtId="165" formatCode="#,##0.00\ ;&quot; (&quot;#,##0.00\);&quot; -&quot;#\ ;@\ "/>
    <numFmt numFmtId="166" formatCode="#,##0.00"/>
    <numFmt numFmtId="167" formatCode="0"/>
    <numFmt numFmtId="168" formatCode="@"/>
    <numFmt numFmtId="169" formatCode="0.00"/>
    <numFmt numFmtId="170" formatCode="#,##0"/>
    <numFmt numFmtId="171" formatCode="\$#,##0.00"/>
  </numFmts>
  <fonts count="18">
    <font>
      <sz val="8"/>
      <name val="Verdana"/>
      <family val="2"/>
      <charset val="238"/>
    </font>
    <font>
      <sz val="10"/>
      <name val="Arial"/>
      <family val="0"/>
      <charset val="238"/>
    </font>
    <font>
      <sz val="10"/>
      <name val="Arial"/>
      <family val="0"/>
      <charset val="238"/>
    </font>
    <font>
      <sz val="10"/>
      <name val="Arial"/>
      <family val="0"/>
      <charset val="238"/>
    </font>
    <font>
      <b val="true"/>
      <i val="true"/>
      <sz val="8"/>
      <name val="Verdana"/>
      <family val="2"/>
      <charset val="238"/>
    </font>
    <font>
      <b val="true"/>
      <sz val="8"/>
      <name val="Verdana"/>
      <family val="2"/>
      <charset val="238"/>
    </font>
    <font>
      <i val="true"/>
      <sz val="8"/>
      <name val="Verdana"/>
      <family val="2"/>
      <charset val="238"/>
    </font>
    <font>
      <sz val="10"/>
      <name val="Arial"/>
      <family val="2"/>
      <charset val="238"/>
    </font>
    <font>
      <b val="true"/>
      <sz val="10"/>
      <name val="Verdana"/>
      <family val="2"/>
      <charset val="238"/>
    </font>
    <font>
      <sz val="9"/>
      <name val="Verdana"/>
      <family val="2"/>
      <charset val="238"/>
    </font>
    <font>
      <sz val="10"/>
      <name val="Verdana"/>
      <family val="2"/>
      <charset val="238"/>
    </font>
    <font>
      <sz val="8"/>
      <name val="Verdana"/>
      <family val="2"/>
      <charset val="1"/>
    </font>
    <font>
      <sz val="8"/>
      <color rgb="FF008000"/>
      <name val="Verdana"/>
      <family val="2"/>
      <charset val="1"/>
    </font>
    <font>
      <sz val="8"/>
      <color rgb="FF000000"/>
      <name val="Verdana"/>
      <family val="2"/>
      <charset val="1"/>
    </font>
    <font>
      <vertAlign val="superscript"/>
      <sz val="8"/>
      <name val="Verdana"/>
      <family val="2"/>
      <charset val="238"/>
    </font>
    <font>
      <sz val="11"/>
      <color rgb="FF008000"/>
      <name val="Calibri"/>
      <family val="2"/>
      <charset val="238"/>
    </font>
    <font>
      <sz val="8"/>
      <color rgb="FF000000"/>
      <name val="Verdana"/>
      <family val="2"/>
      <charset val="238"/>
    </font>
    <font>
      <vertAlign val="superscript"/>
      <sz val="8"/>
      <color rgb="FF000000"/>
      <name val="Verdana"/>
      <family val="2"/>
      <charset val="238"/>
    </font>
  </fonts>
  <fills count="5">
    <fill>
      <patternFill patternType="none"/>
    </fill>
    <fill>
      <patternFill patternType="gray125"/>
    </fill>
    <fill>
      <patternFill patternType="solid">
        <fgColor rgb="FFE6E6E6"/>
        <bgColor rgb="FFFFFFCC"/>
      </patternFill>
    </fill>
    <fill>
      <patternFill patternType="solid">
        <fgColor rgb="FFCCCCCC"/>
        <bgColor rgb="FFCCCCFF"/>
      </patternFill>
    </fill>
    <fill>
      <patternFill patternType="solid">
        <fgColor rgb="FFCCFFCC"/>
        <bgColor rgb="FFCCFFFF"/>
      </patternFill>
    </fill>
  </fills>
  <borders count="3">
    <border diagonalUp="false" diagonalDown="false">
      <left/>
      <right/>
      <top/>
      <bottom/>
      <diagonal/>
    </border>
    <border diagonalUp="false" diagonalDown="false">
      <left/>
      <right/>
      <top style="thin"/>
      <bottom style="thin"/>
      <diagonal/>
    </border>
    <border diagonalUp="false" diagonalDown="false">
      <left/>
      <right/>
      <top style="thin"/>
      <bottom style="double"/>
      <diagonal/>
    </border>
  </borders>
  <cellStyleXfs count="31">
    <xf numFmtId="164" fontId="0" fillId="0" borderId="0" applyFont="true" applyBorder="true" applyAlignment="true" applyProtection="true">
      <alignment horizontal="general" vertical="top"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top" textRotation="0" wrapText="false" indent="0" shrinkToFit="false"/>
    </xf>
    <xf numFmtId="165" fontId="0" fillId="0" borderId="0" applyFont="true" applyBorder="false" applyAlignment="true" applyProtection="false">
      <alignment horizontal="general" vertical="top" textRotation="0" wrapText="false" indent="0" shrinkToFit="false"/>
    </xf>
    <xf numFmtId="166" fontId="5" fillId="2" borderId="1" applyFont="true" applyBorder="true" applyAlignment="true" applyProtection="false">
      <alignment horizontal="left" vertical="top" textRotation="0" wrapText="false" indent="1" shrinkToFit="false"/>
    </xf>
    <xf numFmtId="164" fontId="6" fillId="0" borderId="0" applyFont="true" applyBorder="false" applyAlignment="true" applyProtection="false">
      <alignment horizontal="left" vertical="top" textRotation="0" wrapText="false" indent="1" shrinkToFit="false"/>
    </xf>
    <xf numFmtId="164" fontId="5" fillId="0" borderId="0" applyFont="true" applyBorder="false" applyAlignment="true" applyProtection="false">
      <alignment horizontal="general" vertical="top"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6" fontId="5" fillId="2" borderId="1" applyFont="true" applyBorder="true" applyAlignment="true" applyProtection="false">
      <alignment horizontal="general" vertical="top" textRotation="0" wrapText="false" indent="0" shrinkToFit="false"/>
    </xf>
    <xf numFmtId="166" fontId="0" fillId="0" borderId="0" applyFont="true" applyBorder="false" applyAlignment="true" applyProtection="false">
      <alignment horizontal="right" vertical="bottom" textRotation="0" wrapText="false" indent="0" shrinkToFit="false"/>
    </xf>
    <xf numFmtId="166" fontId="8" fillId="3" borderId="2" applyFont="true" applyBorder="true" applyAlignment="true" applyProtection="false">
      <alignment horizontal="left" vertical="top" textRotation="0" wrapText="false" indent="0" shrinkToFit="false"/>
    </xf>
    <xf numFmtId="164" fontId="15" fillId="4" borderId="0" applyFont="true" applyBorder="false" applyAlignment="true" applyProtection="false">
      <alignment horizontal="general" vertical="top" textRotation="0" wrapText="false" indent="0" shrinkToFit="false"/>
    </xf>
  </cellStyleXfs>
  <cellXfs count="126">
    <xf numFmtId="164" fontId="0" fillId="0" borderId="0" xfId="0" applyFont="false" applyBorder="false" applyAlignment="false" applyProtection="false">
      <alignment horizontal="general" vertical="top" textRotation="0" wrapText="false" indent="0" shrinkToFit="false"/>
      <protection locked="true" hidden="false"/>
    </xf>
    <xf numFmtId="167" fontId="0" fillId="0" borderId="0" xfId="0" applyFont="false" applyBorder="true" applyAlignment="true" applyProtection="true">
      <alignment horizontal="center" vertical="top" textRotation="0" wrapText="true" indent="0" shrinkToFit="false"/>
      <protection locked="true" hidden="false"/>
    </xf>
    <xf numFmtId="167" fontId="0" fillId="0" borderId="0" xfId="0" applyFont="false" applyBorder="true" applyAlignment="true" applyProtection="true">
      <alignment horizontal="right" vertical="top" textRotation="0" wrapText="true" indent="0" shrinkToFit="false"/>
      <protection locked="true" hidden="false"/>
    </xf>
    <xf numFmtId="168" fontId="0" fillId="0" borderId="0" xfId="0" applyFont="false" applyBorder="true" applyAlignment="true" applyProtection="true">
      <alignment horizontal="left" vertical="bottom" textRotation="0" wrapText="true" indent="1" shrinkToFit="false"/>
      <protection locked="true" hidden="false"/>
    </xf>
    <xf numFmtId="169" fontId="0" fillId="0" borderId="0" xfId="0" applyFont="false" applyBorder="true" applyAlignment="true" applyProtection="true">
      <alignment horizontal="right" vertical="bottom" textRotation="0" wrapText="true" indent="0" shrinkToFit="false"/>
      <protection locked="true" hidden="false"/>
    </xf>
    <xf numFmtId="166" fontId="0" fillId="0" borderId="0" xfId="0" applyFont="false" applyBorder="true" applyAlignment="true" applyProtection="true">
      <alignment horizontal="right" vertical="bottom" textRotation="0" wrapText="false" indent="0" shrinkToFit="false"/>
      <protection locked="true" hidden="false"/>
    </xf>
    <xf numFmtId="166" fontId="8" fillId="3" borderId="2" xfId="29" applyFont="false" applyBorder="false" applyAlignment="false" applyProtection="true">
      <alignment horizontal="left" vertical="top" textRotation="0" wrapText="false" indent="0" shrinkToFit="false"/>
      <protection locked="true" hidden="false"/>
    </xf>
    <xf numFmtId="166" fontId="8" fillId="3" borderId="2" xfId="29" applyFont="false" applyBorder="false" applyAlignment="true" applyProtection="true">
      <alignment horizontal="right" vertical="top" textRotation="0" wrapText="false" indent="0" shrinkToFit="false"/>
      <protection locked="true" hidden="false"/>
    </xf>
    <xf numFmtId="166" fontId="8" fillId="3" borderId="2" xfId="29" applyFont="true" applyBorder="false" applyAlignment="true" applyProtection="true">
      <alignment horizontal="left" vertical="top" textRotation="0" wrapText="false" indent="1" shrinkToFit="false"/>
      <protection locked="true" hidden="false"/>
    </xf>
    <xf numFmtId="166" fontId="5" fillId="2" borderId="1" xfId="22" applyFont="false" applyBorder="true" applyAlignment="true" applyProtection="true">
      <alignment horizontal="left" vertical="top" textRotation="0" wrapText="true" indent="0" shrinkToFit="false"/>
      <protection locked="true" hidden="false"/>
    </xf>
    <xf numFmtId="166" fontId="5" fillId="2" borderId="1" xfId="22" applyFont="true" applyBorder="true" applyAlignment="true" applyProtection="true">
      <alignment horizontal="right" vertical="top" textRotation="0" wrapText="true" indent="0" shrinkToFit="false"/>
      <protection locked="true" hidden="false"/>
    </xf>
    <xf numFmtId="166" fontId="5" fillId="2" borderId="1" xfId="22" applyFont="true" applyBorder="true" applyAlignment="true" applyProtection="true">
      <alignment horizontal="left" vertical="top" textRotation="0" wrapText="true" indent="1" shrinkToFit="false"/>
      <protection locked="true" hidden="false"/>
    </xf>
    <xf numFmtId="167" fontId="0" fillId="0" borderId="0" xfId="0" applyFont="false" applyBorder="true" applyAlignment="true" applyProtection="true">
      <alignment horizontal="left" vertical="top" textRotation="0" wrapText="true" indent="1" shrinkToFit="false"/>
      <protection locked="true" hidden="false"/>
    </xf>
    <xf numFmtId="169" fontId="0" fillId="0" borderId="0" xfId="0" applyFont="false" applyBorder="true" applyAlignment="true" applyProtection="true">
      <alignment horizontal="right" vertical="top" textRotation="0" wrapText="true" indent="0" shrinkToFit="false"/>
      <protection locked="true" hidden="false"/>
    </xf>
    <xf numFmtId="166" fontId="0" fillId="0" borderId="0" xfId="0" applyFont="false" applyBorder="true" applyAlignment="true" applyProtection="true">
      <alignment horizontal="right" vertical="top" textRotation="0" wrapText="true" indent="0" shrinkToFit="false"/>
      <protection locked="true" hidden="false"/>
    </xf>
    <xf numFmtId="167" fontId="0" fillId="0" borderId="0" xfId="0" applyFont="false" applyBorder="true" applyAlignment="true" applyProtection="true">
      <alignment horizontal="right" vertical="top" textRotation="0" wrapText="true" indent="0" shrinkToFit="false"/>
      <protection locked="true" hidden="false"/>
    </xf>
    <xf numFmtId="169" fontId="0" fillId="0" borderId="0" xfId="0" applyFont="false" applyBorder="true" applyAlignment="true" applyProtection="true">
      <alignment horizontal="left" vertical="top" textRotation="0" wrapText="true" indent="1" shrinkToFit="false"/>
      <protection locked="true" hidden="false"/>
    </xf>
    <xf numFmtId="166" fontId="5" fillId="2" borderId="1" xfId="22" applyFont="false" applyBorder="true" applyAlignment="true" applyProtection="true">
      <alignment horizontal="left" vertical="top" textRotation="0" wrapText="true" indent="1" shrinkToFit="false"/>
      <protection locked="true" hidden="false"/>
    </xf>
    <xf numFmtId="166" fontId="5" fillId="2" borderId="2" xfId="29" applyFont="true" applyBorder="true" applyAlignment="true" applyProtection="true">
      <alignment horizontal="left" vertical="top" textRotation="0" wrapText="true" indent="0" shrinkToFit="false"/>
      <protection locked="true" hidden="false"/>
    </xf>
    <xf numFmtId="166" fontId="5" fillId="2" borderId="2" xfId="29" applyFont="true" applyBorder="true" applyAlignment="true" applyProtection="true">
      <alignment horizontal="left" vertical="top" textRotation="0" wrapText="true" indent="1" shrinkToFit="false"/>
      <protection locked="true" hidden="false"/>
    </xf>
    <xf numFmtId="166" fontId="5" fillId="2" borderId="2" xfId="29" applyFont="true" applyBorder="true" applyAlignment="true" applyProtection="true">
      <alignment horizontal="right" vertical="top" textRotation="0" wrapText="tru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7" fontId="0" fillId="0" borderId="0" xfId="0" applyFont="true" applyBorder="true" applyAlignment="true" applyProtection="true">
      <alignment horizontal="center" vertical="top" textRotation="0" wrapText="true" indent="0" shrinkToFit="false"/>
      <protection locked="true" hidden="false"/>
    </xf>
    <xf numFmtId="169" fontId="5" fillId="0" borderId="0" xfId="0" applyFont="true" applyBorder="true" applyAlignment="true" applyProtection="true">
      <alignment horizontal="left" vertical="center" textRotation="0" wrapText="true" indent="1" shrinkToFit="false"/>
      <protection locked="true" hidden="false"/>
    </xf>
    <xf numFmtId="169" fontId="0" fillId="0" borderId="0" xfId="0" applyFont="true" applyBorder="true" applyAlignment="true" applyProtection="true">
      <alignment horizontal="right" vertical="bottom" textRotation="0" wrapText="true" indent="0" shrinkToFit="false"/>
      <protection locked="true" hidden="false"/>
    </xf>
    <xf numFmtId="166" fontId="5" fillId="0" borderId="0" xfId="0" applyFont="true" applyBorder="true" applyAlignment="true" applyProtection="true">
      <alignment horizontal="right" vertical="center" textRotation="0" wrapText="tru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7" fontId="10" fillId="3" borderId="0" xfId="0" applyFont="true" applyBorder="true" applyAlignment="true" applyProtection="true">
      <alignment horizontal="center" vertical="top" textRotation="0" wrapText="true" indent="0" shrinkToFit="false"/>
      <protection locked="true" hidden="false"/>
    </xf>
    <xf numFmtId="167" fontId="10" fillId="3" borderId="0" xfId="0" applyFont="true" applyBorder="true" applyAlignment="true" applyProtection="true">
      <alignment horizontal="right" vertical="top" textRotation="0" wrapText="true" indent="0" shrinkToFit="false"/>
      <protection locked="true" hidden="false"/>
    </xf>
    <xf numFmtId="169" fontId="8" fillId="3" borderId="0" xfId="0" applyFont="true" applyBorder="true" applyAlignment="true" applyProtection="true">
      <alignment horizontal="left" vertical="center" textRotation="0" wrapText="true" indent="1" shrinkToFit="false"/>
      <protection locked="true" hidden="false"/>
    </xf>
    <xf numFmtId="169" fontId="10" fillId="3" borderId="0" xfId="0" applyFont="true" applyBorder="true" applyAlignment="true" applyProtection="true">
      <alignment horizontal="right" vertical="bottom" textRotation="0" wrapText="true" indent="0" shrinkToFit="false"/>
      <protection locked="true" hidden="false"/>
    </xf>
    <xf numFmtId="166" fontId="8" fillId="3" borderId="0" xfId="0" applyFont="true" applyBorder="true" applyAlignment="true" applyProtection="true">
      <alignment horizontal="right" vertical="center" textRotation="0" wrapText="true" indent="0" shrinkToFit="false"/>
      <protection locked="true" hidden="false"/>
    </xf>
    <xf numFmtId="170" fontId="0" fillId="0" borderId="0" xfId="0" applyFont="false" applyBorder="true" applyAlignment="true" applyProtection="true">
      <alignment horizontal="left" vertical="top" textRotation="0" wrapText="true" indent="0" shrinkToFit="false"/>
      <protection locked="true" hidden="false"/>
    </xf>
    <xf numFmtId="168" fontId="0" fillId="0" borderId="0" xfId="0" applyFont="false" applyBorder="true" applyAlignment="true" applyProtection="true">
      <alignment horizontal="left" vertical="top" textRotation="0" wrapText="true" indent="0" shrinkToFit="false"/>
      <protection locked="true" hidden="false"/>
    </xf>
    <xf numFmtId="169" fontId="0" fillId="0" borderId="0" xfId="0" applyFont="false" applyBorder="true" applyAlignment="true" applyProtection="true">
      <alignment horizontal="right" vertical="top" textRotation="0" wrapText="true" indent="0" shrinkToFit="false"/>
      <protection locked="true" hidden="false"/>
    </xf>
    <xf numFmtId="166" fontId="0" fillId="0" borderId="0" xfId="0" applyFont="false" applyBorder="true" applyAlignment="true" applyProtection="true">
      <alignment horizontal="right" vertical="top" textRotation="0" wrapText="true" indent="0" shrinkToFit="false"/>
      <protection locked="true" hidden="false"/>
    </xf>
    <xf numFmtId="166" fontId="0" fillId="0" borderId="0" xfId="0" applyFont="false" applyBorder="true" applyAlignment="true" applyProtection="true">
      <alignment horizontal="right" vertical="top" textRotation="0" wrapText="false" indent="0" shrinkToFit="false"/>
      <protection locked="true" hidden="false"/>
    </xf>
    <xf numFmtId="168" fontId="8" fillId="3" borderId="2" xfId="29" applyFont="true" applyBorder="false" applyAlignment="true" applyProtection="true">
      <alignment horizontal="right" vertical="top" textRotation="0" wrapText="false" indent="0" shrinkToFit="false"/>
      <protection locked="true" hidden="false"/>
    </xf>
    <xf numFmtId="170" fontId="8" fillId="3" borderId="2" xfId="29" applyFont="false" applyBorder="false" applyAlignment="true" applyProtection="true">
      <alignment horizontal="left" vertical="top" textRotation="0" wrapText="false" indent="0" shrinkToFit="false"/>
      <protection locked="true" hidden="false"/>
    </xf>
    <xf numFmtId="168" fontId="8" fillId="3" borderId="2" xfId="29" applyFont="true" applyBorder="false" applyAlignment="true" applyProtection="true">
      <alignment horizontal="left" vertical="top" textRotation="0" wrapText="false" indent="0" shrinkToFit="false"/>
      <protection locked="true" hidden="false"/>
    </xf>
    <xf numFmtId="169" fontId="8" fillId="3" borderId="2" xfId="29" applyFont="false" applyBorder="false" applyAlignment="true" applyProtection="true">
      <alignment horizontal="right" vertical="top" textRotation="0" wrapText="false" indent="0" shrinkToFit="false"/>
      <protection locked="true" hidden="false"/>
    </xf>
    <xf numFmtId="166" fontId="8" fillId="3" borderId="2" xfId="29" applyFont="false" applyBorder="false" applyAlignment="true" applyProtection="true">
      <alignment horizontal="right" vertical="top" textRotation="0" wrapText="false" indent="0" shrinkToFit="false"/>
      <protection locked="true" hidden="false"/>
    </xf>
    <xf numFmtId="164" fontId="0" fillId="0" borderId="0" xfId="0" applyFont="false" applyBorder="true" applyAlignment="true" applyProtection="true">
      <alignment horizontal="right" vertical="top" textRotation="0" wrapText="true" indent="0" shrinkToFit="false"/>
      <protection locked="true" hidden="false"/>
    </xf>
    <xf numFmtId="164" fontId="0" fillId="0" borderId="0" xfId="0" applyFont="false" applyBorder="true" applyAlignment="true" applyProtection="true">
      <alignment horizontal="left" vertical="top" textRotation="0" wrapText="true" indent="0" shrinkToFit="false"/>
      <protection locked="true" hidden="false"/>
    </xf>
    <xf numFmtId="164" fontId="0" fillId="0" borderId="0" xfId="0" applyFont="false" applyBorder="true" applyAlignment="true" applyProtection="true">
      <alignment horizontal="right" vertical="top" textRotation="0" wrapText="false" indent="0" shrinkToFit="false"/>
      <protection locked="true" hidden="false"/>
    </xf>
    <xf numFmtId="166" fontId="5" fillId="2" borderId="1" xfId="27" applyFont="false" applyBorder="true" applyAlignment="true" applyProtection="true">
      <alignment horizontal="general" vertical="top" textRotation="0" wrapText="false" indent="0" shrinkToFit="false"/>
      <protection locked="true" hidden="false"/>
    </xf>
    <xf numFmtId="166" fontId="5" fillId="2" borderId="1" xfId="27" applyFont="true" applyBorder="true" applyAlignment="true" applyProtection="true">
      <alignment horizontal="general" vertical="top" textRotation="0" wrapText="true" indent="0" shrinkToFit="false"/>
      <protection locked="true" hidden="false"/>
    </xf>
    <xf numFmtId="166" fontId="5" fillId="2" borderId="1" xfId="27" applyFont="true" applyBorder="true" applyAlignment="true" applyProtection="true">
      <alignment horizontal="right" vertical="top" textRotation="0" wrapText="true" indent="0" shrinkToFit="false"/>
      <protection locked="true" hidden="false"/>
    </xf>
    <xf numFmtId="164" fontId="0" fillId="0" borderId="0" xfId="0" applyFont="false" applyBorder="true" applyAlignment="true" applyProtection="true">
      <alignment horizontal="general" vertical="top" textRotation="0" wrapText="false" indent="1" shrinkToFit="false"/>
      <protection locked="true" hidden="false"/>
    </xf>
    <xf numFmtId="164" fontId="4" fillId="0" borderId="0" xfId="20" applyFont="true" applyBorder="true" applyAlignment="true" applyProtection="true">
      <alignment horizontal="general" vertical="top"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9" fontId="7"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4" fontId="11" fillId="0" borderId="0" xfId="0" applyFont="true" applyBorder="true" applyAlignment="true" applyProtection="false">
      <alignment horizontal="justify" vertical="top"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true">
      <alignment horizontal="right" vertical="top" textRotation="0" wrapText="true" indent="0" shrinkToFit="false"/>
      <protection locked="true" hidden="false"/>
    </xf>
    <xf numFmtId="170" fontId="0" fillId="0" borderId="0" xfId="0" applyFont="false" applyBorder="true" applyAlignment="true" applyProtection="true">
      <alignment horizontal="left" vertical="top" textRotation="0" wrapText="true" indent="0" shrinkToFit="false"/>
      <protection locked="true" hidden="false"/>
    </xf>
    <xf numFmtId="164" fontId="4" fillId="0" borderId="0" xfId="20"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false" applyProtection="false">
      <alignment horizontal="general" vertical="top" textRotation="0" wrapText="false" indent="0" shrinkToFit="false"/>
      <protection locked="true" hidden="false"/>
    </xf>
    <xf numFmtId="164" fontId="0" fillId="0" borderId="0" xfId="0" applyFont="true" applyBorder="false" applyAlignment="fals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right" vertical="top" textRotation="0" wrapText="fals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6" fontId="0" fillId="0" borderId="0" xfId="28" applyFont="true" applyBorder="true" applyAlignment="true" applyProtection="true">
      <alignment horizontal="right" vertical="bottom" textRotation="0" wrapText="true" indent="0" shrinkToFit="false"/>
      <protection locked="true" hidden="false"/>
    </xf>
    <xf numFmtId="164" fontId="0" fillId="0" borderId="0" xfId="0" applyFont="false" applyBorder="true" applyAlignment="true" applyProtection="true">
      <alignment horizontal="left" vertical="top" textRotation="0" wrapText="true" indent="0" shrinkToFit="false"/>
      <protection locked="true" hidden="false"/>
    </xf>
    <xf numFmtId="166" fontId="0" fillId="0" borderId="0" xfId="0" applyFont="false" applyBorder="true" applyAlignment="true" applyProtection="true">
      <alignment horizontal="left" vertical="top" textRotation="0" wrapText="true" indent="0" shrinkToFit="false"/>
      <protection locked="true" hidden="false"/>
    </xf>
    <xf numFmtId="164" fontId="13" fillId="0" borderId="0"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6" fontId="5" fillId="2" borderId="1" xfId="27" applyFont="false" applyBorder="true" applyAlignment="true" applyProtection="true">
      <alignment horizontal="right" vertical="top" textRotation="0" wrapText="false" indent="0" shrinkToFit="false"/>
      <protection locked="true" hidden="false"/>
    </xf>
    <xf numFmtId="170" fontId="5" fillId="2" borderId="1" xfId="27" applyFont="false" applyBorder="true" applyAlignment="true" applyProtection="true">
      <alignment horizontal="left" vertical="top" textRotation="0" wrapText="true" indent="0" shrinkToFit="false"/>
      <protection locked="true" hidden="false"/>
    </xf>
    <xf numFmtId="166" fontId="5" fillId="2" borderId="1" xfId="27" applyFont="false" applyBorder="true" applyAlignment="true" applyProtection="true">
      <alignment horizontal="left" vertical="top" textRotation="0" wrapText="false" indent="0" shrinkToFit="false"/>
      <protection locked="true" hidden="false"/>
    </xf>
    <xf numFmtId="166" fontId="5" fillId="2" borderId="1" xfId="27" applyFont="false" applyBorder="true" applyAlignment="true" applyProtection="true">
      <alignment horizontal="right" vertical="top" textRotation="0" wrapText="true" indent="0" shrinkToFit="false"/>
      <protection locked="true" hidden="false"/>
    </xf>
    <xf numFmtId="164" fontId="0" fillId="0" borderId="0" xfId="0" applyFont="true" applyBorder="true" applyAlignment="true" applyProtection="true">
      <alignment horizontal="justify" vertical="top" textRotation="0" wrapText="true" indent="0" shrinkToFit="false"/>
      <protection locked="true" hidden="false"/>
    </xf>
    <xf numFmtId="164" fontId="0" fillId="0" borderId="0" xfId="0" applyFont="false" applyBorder="true" applyAlignment="true" applyProtection="true">
      <alignment horizontal="justify" vertical="top" textRotation="0" wrapText="true" indent="0" shrinkToFit="false"/>
      <protection locked="true" hidden="false"/>
    </xf>
    <xf numFmtId="164" fontId="0" fillId="0" borderId="0" xfId="0" applyFont="false" applyBorder="true" applyAlignment="true" applyProtection="true">
      <alignment horizontal="general" vertical="top" textRotation="0" wrapText="true" indent="0" shrinkToFit="false"/>
      <protection locked="true" hidden="false"/>
    </xf>
    <xf numFmtId="166" fontId="0" fillId="0" borderId="0" xfId="28" applyFont="false" applyBorder="true" applyAlignment="true" applyProtection="true">
      <alignment horizontal="right" vertical="bottom" textRotation="0" wrapText="true" indent="1" shrinkToFit="false"/>
      <protection locked="true" hidden="false"/>
    </xf>
    <xf numFmtId="164" fontId="6" fillId="0" borderId="0" xfId="23" applyFont="true" applyBorder="true" applyAlignment="true" applyProtection="tru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top" textRotation="0" wrapText="false" indent="1" shrinkToFit="false"/>
      <protection locked="true" hidden="false"/>
    </xf>
    <xf numFmtId="166" fontId="0" fillId="0" borderId="0" xfId="28" applyFont="true" applyBorder="true" applyAlignment="true" applyProtection="true">
      <alignment horizontal="right" vertical="bottom" textRotation="0" wrapText="true" indent="1" shrinkToFit="false"/>
      <protection locked="true" hidden="false"/>
    </xf>
    <xf numFmtId="164" fontId="6" fillId="0" borderId="0" xfId="23" applyFont="true" applyBorder="true" applyAlignment="true" applyProtection="true">
      <alignment horizontal="center" vertical="top" textRotation="0" wrapText="true" indent="1" shrinkToFit="false"/>
      <protection locked="true" hidden="false"/>
    </xf>
    <xf numFmtId="164" fontId="6" fillId="0" borderId="0" xfId="23" applyFont="true" applyBorder="true" applyAlignment="true" applyProtection="true">
      <alignment horizontal="left" vertical="top" textRotation="0" wrapText="true" indent="1" shrinkToFit="false"/>
      <protection locked="true" hidden="false"/>
    </xf>
    <xf numFmtId="166" fontId="0" fillId="0" borderId="0" xfId="28" applyFont="false" applyBorder="true" applyAlignment="true" applyProtection="true">
      <alignment horizontal="right" vertical="bottom" textRotation="0" wrapText="true" indent="0" shrinkToFit="false"/>
      <protection locked="true" hidden="false"/>
    </xf>
    <xf numFmtId="164" fontId="6" fillId="0" borderId="0" xfId="23" applyFont="true" applyBorder="true" applyAlignment="true" applyProtection="true">
      <alignment horizontal="center" vertical="center" textRotation="0" wrapText="true" indent="0" shrinkToFit="false"/>
      <protection locked="true" hidden="false"/>
    </xf>
    <xf numFmtId="166" fontId="0" fillId="0" borderId="0" xfId="28" applyFont="true" applyBorder="true" applyAlignment="true" applyProtection="true">
      <alignment horizontal="right" vertical="bottom" textRotation="0" wrapText="true" indent="0" shrinkToFit="false"/>
      <protection locked="true" hidden="false"/>
    </xf>
    <xf numFmtId="166" fontId="0" fillId="0" borderId="0" xfId="28" applyFont="false" applyBorder="true" applyAlignment="true" applyProtection="true">
      <alignment horizontal="right" vertical="bottom" textRotation="0" wrapText="true" indent="1" shrinkToFit="false"/>
      <protection locked="true" hidden="false"/>
    </xf>
    <xf numFmtId="164" fontId="6" fillId="0" borderId="0" xfId="0" applyFont="true" applyBorder="false" applyAlignment="true" applyProtection="false">
      <alignment horizontal="center" vertical="top" textRotation="0" wrapText="false" indent="1" shrinkToFit="false"/>
      <protection locked="true" hidden="false"/>
    </xf>
    <xf numFmtId="166" fontId="0" fillId="0" borderId="0" xfId="28" applyFont="true" applyBorder="true" applyAlignment="true" applyProtection="true">
      <alignment horizontal="right" vertical="bottom" textRotation="0" wrapText="true" indent="1" shrinkToFit="false"/>
      <protection locked="true" hidden="false"/>
    </xf>
    <xf numFmtId="164" fontId="6" fillId="0" borderId="0" xfId="23" applyFont="true" applyBorder="true" applyAlignment="true" applyProtection="true">
      <alignment horizontal="center" vertical="top" textRotation="0" wrapText="true" indent="1" shrinkToFit="false"/>
      <protection locked="true" hidden="false"/>
    </xf>
    <xf numFmtId="164" fontId="6" fillId="0" borderId="0" xfId="23" applyFont="true" applyBorder="true" applyAlignment="true" applyProtection="true">
      <alignment horizontal="left" vertical="top" textRotation="0" wrapText="true" indent="1" shrinkToFit="false"/>
      <protection locked="true" hidden="false"/>
    </xf>
    <xf numFmtId="164" fontId="7" fillId="0" borderId="0" xfId="30" applyFont="true" applyBorder="true" applyAlignment="true" applyProtection="tru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true">
      <alignment horizontal="left" vertical="top" textRotation="0" wrapText="true" indent="0" shrinkToFit="false"/>
      <protection locked="true" hidden="false"/>
    </xf>
    <xf numFmtId="166" fontId="0" fillId="0" borderId="0" xfId="28" applyFont="false" applyBorder="true" applyAlignment="true" applyProtection="true">
      <alignment horizontal="right" vertical="bottom" textRotation="0" wrapText="true" indent="0" shrinkToFit="false"/>
      <protection locked="true" hidden="false"/>
    </xf>
    <xf numFmtId="166" fontId="0" fillId="0" borderId="0" xfId="28" applyFont="false" applyBorder="true" applyAlignment="fals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top" textRotation="0" wrapText="true" indent="0" shrinkToFit="false"/>
      <protection locked="true" hidden="false"/>
    </xf>
    <xf numFmtId="166" fontId="0" fillId="0" borderId="0" xfId="0" applyFont="false" applyBorder="true" applyAlignment="true" applyProtection="true">
      <alignment horizontal="right" vertical="top" textRotation="0" wrapText="fals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7" fillId="0" borderId="0" xfId="30" applyFont="true" applyBorder="true" applyAlignment="true" applyProtection="true">
      <alignment horizontal="left" vertical="center" textRotation="0" wrapText="true" indent="0" shrinkToFit="false"/>
      <protection locked="true" hidden="false"/>
    </xf>
    <xf numFmtId="165" fontId="7" fillId="0" borderId="0" xfId="21" applyFont="true" applyBorder="true" applyAlignment="true" applyProtection="true">
      <alignment horizontal="left" vertical="center" textRotation="0" wrapText="true" indent="0" shrinkToFit="false"/>
      <protection locked="true" hidden="false"/>
    </xf>
    <xf numFmtId="171" fontId="7" fillId="0" borderId="0" xfId="3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true">
      <alignment horizontal="general" vertical="top" textRotation="0" wrapText="true" indent="0" shrinkToFit="false"/>
      <protection locked="true" hidden="false"/>
    </xf>
    <xf numFmtId="164" fontId="4" fillId="0" borderId="0" xfId="0" applyFont="true" applyBorder="fals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6" fontId="0" fillId="0" borderId="0" xfId="28" applyFont="false" applyBorder="true" applyAlignment="true" applyProtection="true">
      <alignment horizontal="general" vertical="bottom" textRotation="0" wrapText="true" indent="0" shrinkToFit="false"/>
      <protection locked="true" hidden="false"/>
    </xf>
    <xf numFmtId="164" fontId="4" fillId="0" borderId="0" xfId="20" applyFont="true" applyBorder="true" applyAlignment="true" applyProtection="true">
      <alignment horizontal="left" vertical="center" textRotation="0" wrapText="true" indent="0" shrinkToFit="false"/>
      <protection locked="true" hidden="false"/>
    </xf>
    <xf numFmtId="164" fontId="7" fillId="0" borderId="0" xfId="0" applyFont="true" applyBorder="false" applyAlignment="true" applyProtection="false">
      <alignment horizontal="justify" vertical="top" textRotation="0" wrapText="false" indent="0" shrinkToFit="false"/>
      <protection locked="true" hidden="false"/>
    </xf>
    <xf numFmtId="164" fontId="5" fillId="0" borderId="0" xfId="0" applyFont="true" applyBorder="true" applyAlignment="true" applyProtection="true">
      <alignment horizontal="left" vertical="top" textRotation="0" wrapText="true" indent="0" shrinkToFit="false"/>
      <protection locked="true" hidden="false"/>
    </xf>
    <xf numFmtId="164" fontId="16" fillId="0" borderId="0" xfId="0" applyFont="true" applyBorder="true" applyAlignment="true" applyProtection="true">
      <alignment horizontal="left" vertical="top" textRotation="0" wrapText="true" indent="0" shrinkToFit="false"/>
      <protection locked="true" hidden="false"/>
    </xf>
    <xf numFmtId="167" fontId="0" fillId="0" borderId="0" xfId="0" applyFont="false" applyBorder="true" applyAlignment="true" applyProtection="true">
      <alignment horizontal="left" vertical="top" textRotation="0" wrapText="true" indent="0" shrinkToFit="false"/>
      <protection locked="true" hidden="false"/>
    </xf>
    <xf numFmtId="166" fontId="0" fillId="0" borderId="0" xfId="0" applyFont="true" applyBorder="true" applyAlignment="true" applyProtection="true">
      <alignment horizontal="right" vertical="bottom" textRotation="0" wrapText="true" indent="0" shrinkToFit="false"/>
      <protection locked="true" hidden="false"/>
    </xf>
    <xf numFmtId="166" fontId="0" fillId="0" borderId="0" xfId="0" applyFont="true" applyBorder="true" applyAlignment="true" applyProtection="true">
      <alignment horizontal="general" vertical="bottom" textRotation="0" wrapText="false" indent="0" shrinkToFit="false"/>
      <protection locked="true" hidden="false"/>
    </xf>
    <xf numFmtId="168" fontId="0" fillId="0" borderId="0" xfId="0" applyFont="false" applyBorder="true" applyAlignment="true" applyProtection="true">
      <alignment horizontal="general" vertical="top" textRotation="0" wrapText="true" indent="0" shrinkToFit="false"/>
      <protection locked="true" hidden="false"/>
    </xf>
    <xf numFmtId="166" fontId="0" fillId="0" borderId="0" xfId="0" applyFont="false" applyBorder="true" applyAlignment="true" applyProtection="true">
      <alignment horizontal="general" vertical="top" textRotation="0" wrapText="true" indent="1" shrinkToFit="false"/>
      <protection locked="true" hidden="false"/>
    </xf>
    <xf numFmtId="168" fontId="0" fillId="0" borderId="0" xfId="0" applyFont="true" applyBorder="true" applyAlignment="true" applyProtection="true">
      <alignment horizontal="right" vertical="top" textRotation="0" wrapText="true" indent="0" shrinkToFit="false"/>
      <protection locked="true" hidden="false"/>
    </xf>
    <xf numFmtId="166" fontId="0" fillId="0" borderId="0" xfId="0" applyFont="true" applyBorder="true" applyAlignment="true" applyProtection="true">
      <alignment horizontal="right" vertical="top" textRotation="0" wrapText="true" indent="1" shrinkToFit="false"/>
      <protection locked="true" hidden="false"/>
    </xf>
    <xf numFmtId="166" fontId="0" fillId="0" borderId="0" xfId="28" applyFont="fals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true" applyProtection="false">
      <alignment horizontal="justify" vertical="top" textRotation="0" wrapText="true" indent="0" shrinkToFit="false"/>
      <protection locked="true" hidden="false"/>
    </xf>
    <xf numFmtId="164" fontId="0" fillId="0" borderId="0" xfId="0" applyFont="true" applyBorder="true" applyAlignment="true" applyProtection="true">
      <alignment horizontal="justify" vertical="center" textRotation="0" wrapText="true" indent="0" shrinkToFit="false"/>
      <protection locked="true" hidden="false"/>
    </xf>
    <xf numFmtId="164" fontId="4" fillId="0" borderId="0" xfId="0" applyFont="true" applyBorder="true" applyAlignment="true" applyProtection="false">
      <alignment horizontal="justify"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0" fillId="0" borderId="0" xfId="23" applyFont="true" applyBorder="true" applyAlignment="true" applyProtection="true">
      <alignment horizontal="general" vertical="top" textRotation="0" wrapText="true" indent="0" shrinkToFit="false"/>
      <protection locked="true" hidden="false"/>
    </xf>
    <xf numFmtId="164" fontId="0" fillId="0" borderId="0" xfId="0" applyFont="false" applyBorder="false" applyAlignment="true" applyProtection="false">
      <alignment horizontal="right" vertical="top" textRotation="0" wrapText="false" indent="0" shrinkToFit="false"/>
      <protection locked="true" hidden="false"/>
    </xf>
    <xf numFmtId="164" fontId="7" fillId="0" borderId="0" xfId="0" applyFont="true" applyBorder="false" applyAlignment="true" applyProtection="true">
      <alignment horizontal="justify" vertical="bottom" textRotation="0" wrapText="false" indent="0" shrinkToFit="false"/>
      <protection locked="true" hidden="false"/>
    </xf>
    <xf numFmtId="164" fontId="11" fillId="0" borderId="0" xfId="20" applyFont="true" applyBorder="true" applyAlignment="true" applyProtection="true">
      <alignment horizontal="general" vertical="top"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cellXfs>
  <cellStyles count="1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Bold" xfId="20" builtinId="53" customBuiltin="true"/>
    <cellStyle name="Comma 2" xfId="21" builtinId="53" customBuiltin="true"/>
    <cellStyle name="Heading1 1" xfId="22" builtinId="53" customBuiltin="true"/>
    <cellStyle name="Italic" xfId="23" builtinId="53" customBuiltin="true"/>
    <cellStyle name="Normal - bold" xfId="24" builtinId="53" customBuiltin="true"/>
    <cellStyle name="Normal 2" xfId="25" builtinId="53" customBuiltin="true"/>
    <cellStyle name="Normal 2 2" xfId="26" builtinId="53" customBuiltin="true"/>
    <cellStyle name="Result 1" xfId="27" builtinId="53" customBuiltin="true"/>
    <cellStyle name="Right" xfId="28" builtinId="53" customBuiltin="true"/>
    <cellStyle name="Excel_BuiltIn_Heading 1 1" xfId="29" builtinId="53" customBuiltin="true"/>
    <cellStyle name="Excel_BuiltIn_Good 1" xfId="30"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27"/>
  <sheetViews>
    <sheetView showFormulas="false" showGridLines="true" showRowColHeaders="true" showZeros="true" rightToLeft="false" tabSelected="true" showOutlineSymbols="true" defaultGridColor="true" view="pageBreakPreview" topLeftCell="A1" colorId="64" zoomScale="100" zoomScaleNormal="120" zoomScalePageLayoutView="100" workbookViewId="0">
      <selection pane="topLeft" activeCell="A23" activeCellId="0" sqref="A23"/>
    </sheetView>
  </sheetViews>
  <sheetFormatPr defaultRowHeight="10.5" zeroHeight="false" outlineLevelRow="0" outlineLevelCol="0"/>
  <cols>
    <col collapsed="false" customWidth="true" hidden="false" outlineLevel="0" max="1" min="1" style="1" width="4.13"/>
    <col collapsed="false" customWidth="true" hidden="false" outlineLevel="0" max="2" min="2" style="2" width="4.13"/>
    <col collapsed="false" customWidth="true" hidden="false" outlineLevel="0" max="3" min="3" style="3" width="38.83"/>
    <col collapsed="false" customWidth="true" hidden="false" outlineLevel="0" max="5" min="4" style="4" width="11.12"/>
    <col collapsed="false" customWidth="true" hidden="false" outlineLevel="0" max="6" min="6" style="4" width="9.7"/>
    <col collapsed="false" customWidth="true" hidden="false" outlineLevel="0" max="7" min="7" style="5" width="16.83"/>
    <col collapsed="false" customWidth="true" hidden="false" outlineLevel="0" max="1025" min="8" style="0" width="8.7"/>
  </cols>
  <sheetData>
    <row r="1" customFormat="false" ht="12.75" hidden="false" customHeight="false" outlineLevel="0" collapsed="false">
      <c r="A1" s="6"/>
      <c r="B1" s="7"/>
      <c r="C1" s="8" t="s">
        <v>0</v>
      </c>
      <c r="D1" s="6"/>
      <c r="E1" s="6"/>
      <c r="F1" s="6"/>
      <c r="G1" s="7"/>
    </row>
    <row r="4" customFormat="false" ht="10.5" hidden="false" customHeight="false" outlineLevel="0" collapsed="false">
      <c r="A4" s="9"/>
      <c r="B4" s="10" t="s">
        <v>1</v>
      </c>
      <c r="C4" s="11" t="s">
        <v>2</v>
      </c>
      <c r="D4" s="9"/>
      <c r="E4" s="9"/>
      <c r="F4" s="9"/>
      <c r="G4" s="10" t="n">
        <f aca="false">SUM(G6:G8)</f>
        <v>0</v>
      </c>
    </row>
    <row r="6" customFormat="false" ht="10.5" hidden="false" customHeight="false" outlineLevel="0" collapsed="false">
      <c r="B6" s="2" t="str">
        <f aca="false">'01 - rušenja'!A1</f>
        <v>1.</v>
      </c>
      <c r="C6" s="12" t="str">
        <f aca="false">'01 - rušenja'!C1</f>
        <v>RUŠENJA I DEMONTAŽE</v>
      </c>
      <c r="D6" s="2"/>
      <c r="E6" s="13"/>
      <c r="F6" s="13"/>
      <c r="G6" s="14" t="n">
        <f aca="false">'01 - rušenja'!G35</f>
        <v>0</v>
      </c>
    </row>
    <row r="7" customFormat="false" ht="10.5" hidden="false" customHeight="false" outlineLevel="0" collapsed="false">
      <c r="B7" s="2" t="str">
        <f aca="false">'02 - betonski'!A1</f>
        <v>2.</v>
      </c>
      <c r="C7" s="12" t="str">
        <f aca="false">'02 - betonski'!C1</f>
        <v>BETONSKI I ARMIRANOBETONSKI RADOVI</v>
      </c>
      <c r="D7" s="0"/>
      <c r="E7" s="13"/>
      <c r="F7" s="13"/>
      <c r="G7" s="14" t="n">
        <f aca="false">'02 - betonski'!G76</f>
        <v>0</v>
      </c>
    </row>
    <row r="8" customFormat="false" ht="10.5" hidden="false" customHeight="false" outlineLevel="0" collapsed="false">
      <c r="B8" s="2" t="str">
        <f aca="false">'03 - zidarski'!A1</f>
        <v>3.</v>
      </c>
      <c r="C8" s="12" t="str">
        <f aca="false">'03 - zidarski'!C1</f>
        <v>ZIDARSKI RADOVI</v>
      </c>
      <c r="D8" s="0"/>
      <c r="E8" s="13"/>
      <c r="F8" s="13"/>
      <c r="G8" s="14" t="n">
        <f aca="false">'03 - zidarski'!G74</f>
        <v>0</v>
      </c>
    </row>
    <row r="9" customFormat="false" ht="10.5" hidden="false" customHeight="false" outlineLevel="0" collapsed="false">
      <c r="B9" s="15"/>
      <c r="C9" s="16"/>
    </row>
    <row r="10" customFormat="false" ht="10.5" hidden="false" customHeight="false" outlineLevel="0" collapsed="false">
      <c r="A10" s="17"/>
      <c r="B10" s="10" t="s">
        <v>3</v>
      </c>
      <c r="C10" s="11" t="s">
        <v>4</v>
      </c>
      <c r="D10" s="17"/>
      <c r="E10" s="17"/>
      <c r="F10" s="17"/>
      <c r="G10" s="10" t="n">
        <f aca="false">SUM(G12:G22)</f>
        <v>0</v>
      </c>
    </row>
    <row r="11" customFormat="false" ht="10.5" hidden="false" customHeight="false" outlineLevel="0" collapsed="false">
      <c r="B11" s="15"/>
      <c r="C11" s="16"/>
    </row>
    <row r="12" customFormat="false" ht="10.5" hidden="false" customHeight="false" outlineLevel="0" collapsed="false">
      <c r="B12" s="2" t="str">
        <f aca="false">'04 - izolaterski'!A1</f>
        <v>4.</v>
      </c>
      <c r="C12" s="12" t="str">
        <f aca="false">'04 - izolaterski'!C1</f>
        <v>IZOLATERSKI RADOVI</v>
      </c>
      <c r="D12" s="0"/>
      <c r="E12" s="13"/>
      <c r="F12" s="13"/>
      <c r="G12" s="14" t="n">
        <f aca="false">'04 - izolaterski'!G61</f>
        <v>0</v>
      </c>
    </row>
    <row r="13" customFormat="false" ht="10.5" hidden="false" customHeight="false" outlineLevel="0" collapsed="false">
      <c r="B13" s="2" t="str">
        <f aca="false">'05 - fasaderski'!A1</f>
        <v>5.</v>
      </c>
      <c r="C13" s="12" t="str">
        <f aca="false">'05 - fasaderski'!C1</f>
        <v>FASADERSKI RADOVI</v>
      </c>
      <c r="D13" s="0"/>
      <c r="E13" s="13"/>
      <c r="F13" s="13"/>
      <c r="G13" s="14" t="n">
        <f aca="false">'05 - fasaderski'!G13</f>
        <v>0</v>
      </c>
    </row>
    <row r="14" customFormat="false" ht="10.5" hidden="false" customHeight="false" outlineLevel="0" collapsed="false">
      <c r="B14" s="2" t="str">
        <f aca="false">'06 - keramičarski'!A1</f>
        <v>6.</v>
      </c>
      <c r="C14" s="12" t="str">
        <f aca="false">'06 - keramičarski'!C1</f>
        <v>KERAMIČARSKI RADOVI</v>
      </c>
      <c r="D14" s="0"/>
      <c r="E14" s="13"/>
      <c r="F14" s="13"/>
      <c r="G14" s="14" t="n">
        <f aca="false">'06 - keramičarski'!G83</f>
        <v>0</v>
      </c>
    </row>
    <row r="15" customFormat="false" ht="10.5" hidden="false" customHeight="false" outlineLevel="0" collapsed="false">
      <c r="B15" s="2" t="str">
        <f aca="false">'07 - parketarski'!A1</f>
        <v>7.</v>
      </c>
      <c r="C15" s="12" t="str">
        <f aca="false">'07 - parketarski'!C1</f>
        <v>PARKETARSKI RADOVI</v>
      </c>
      <c r="D15" s="0"/>
      <c r="E15" s="13"/>
      <c r="F15" s="13"/>
      <c r="G15" s="14" t="n">
        <v>0</v>
      </c>
    </row>
    <row r="16" customFormat="false" ht="10.5" hidden="false" customHeight="false" outlineLevel="0" collapsed="false">
      <c r="B16" s="2" t="str">
        <f aca="false">'08 - ličilački'!A1</f>
        <v>8.</v>
      </c>
      <c r="C16" s="12" t="str">
        <f aca="false">'08 - ličilački'!C1</f>
        <v>LIČILAČKI RADOVI</v>
      </c>
      <c r="D16" s="0"/>
      <c r="E16" s="13"/>
      <c r="F16" s="13"/>
      <c r="G16" s="14" t="n">
        <f aca="false">'08 - ličilački'!G24</f>
        <v>0</v>
      </c>
    </row>
    <row r="17" customFormat="false" ht="12.8" hidden="false" customHeight="false" outlineLevel="0" collapsed="false">
      <c r="B17" s="2" t="str">
        <f aca="false">'09 - krovopokrivački'!A1</f>
        <v>9.</v>
      </c>
      <c r="C17" s="12" t="str">
        <f aca="false">'09 - krovopokrivački'!C1</f>
        <v>KROVOPOKRIVAČKI RADOVI</v>
      </c>
      <c r="D17" s="0"/>
      <c r="E17" s="13"/>
      <c r="F17" s="13"/>
      <c r="G17" s="14" t="n">
        <f aca="false">'09 - krovopokrivački'!G12</f>
        <v>0</v>
      </c>
    </row>
    <row r="18" customFormat="false" ht="10.5" hidden="false" customHeight="false" outlineLevel="0" collapsed="false">
      <c r="B18" s="2" t="str">
        <f aca="false">'10 - limarski'!A1</f>
        <v>10.</v>
      </c>
      <c r="C18" s="12" t="str">
        <f aca="false">'10 - limarski'!C1</f>
        <v>LIMARSKI RADOVI</v>
      </c>
      <c r="D18" s="0"/>
      <c r="E18" s="13"/>
      <c r="F18" s="13"/>
      <c r="G18" s="14" t="n">
        <f aca="false">'10 - limarski'!G12</f>
        <v>0</v>
      </c>
    </row>
    <row r="19" customFormat="false" ht="10.5" hidden="false" customHeight="false" outlineLevel="0" collapsed="false">
      <c r="B19" s="2" t="str">
        <f aca="false">'11 - stolarski'!A1</f>
        <v>11.</v>
      </c>
      <c r="C19" s="12" t="str">
        <f aca="false">'11 - stolarski'!C1</f>
        <v>STOLARSKI I STAKLARSKI RADOVI</v>
      </c>
      <c r="D19" s="0"/>
      <c r="E19" s="13"/>
      <c r="F19" s="13"/>
      <c r="G19" s="14" t="n">
        <f aca="false">'11 - stolarski'!G46</f>
        <v>0</v>
      </c>
    </row>
    <row r="20" customFormat="false" ht="10.5" hidden="false" customHeight="false" outlineLevel="0" collapsed="false">
      <c r="B20" s="2" t="str">
        <f aca="false">'12- gipskartonski'!A1</f>
        <v>12.</v>
      </c>
      <c r="C20" s="12" t="str">
        <f aca="false">'12- gipskartonski'!C1</f>
        <v>GIPSKARTONSKI RADOVI</v>
      </c>
      <c r="D20" s="0"/>
      <c r="E20" s="13"/>
      <c r="F20" s="13"/>
      <c r="G20" s="14" t="n">
        <f aca="false">'12- gipskartonski'!G26</f>
        <v>0</v>
      </c>
    </row>
    <row r="21" customFormat="false" ht="10.5" hidden="false" customHeight="false" outlineLevel="0" collapsed="false">
      <c r="B21" s="2" t="str">
        <f aca="false">'13 - bravarski'!A1</f>
        <v>13.</v>
      </c>
      <c r="C21" s="12" t="str">
        <f aca="false">'13 - bravarski'!C1</f>
        <v>BRAVARSKI RADOVI</v>
      </c>
      <c r="D21" s="13"/>
      <c r="E21" s="13"/>
      <c r="F21" s="13"/>
      <c r="G21" s="14" t="n">
        <f aca="false">'13 - bravarski'!G41</f>
        <v>0</v>
      </c>
    </row>
    <row r="22" customFormat="false" ht="10.5" hidden="false" customHeight="false" outlineLevel="0" collapsed="false">
      <c r="B22" s="2" t="s">
        <v>5</v>
      </c>
      <c r="C22" s="12" t="s">
        <v>6</v>
      </c>
      <c r="D22" s="13"/>
      <c r="E22" s="13"/>
      <c r="F22" s="13"/>
      <c r="G22" s="14" t="n">
        <f aca="false">'14 - dizalo'!G18</f>
        <v>0</v>
      </c>
    </row>
    <row r="23" customFormat="false" ht="10.5" hidden="false" customHeight="false" outlineLevel="0" collapsed="false">
      <c r="C23" s="12"/>
      <c r="D23" s="13"/>
      <c r="E23" s="13"/>
      <c r="F23" s="13"/>
      <c r="G23" s="14"/>
    </row>
    <row r="24" s="21" customFormat="true" ht="11.25" hidden="false" customHeight="false" outlineLevel="0" collapsed="false">
      <c r="A24" s="18"/>
      <c r="B24" s="18"/>
      <c r="C24" s="19" t="s">
        <v>7</v>
      </c>
      <c r="D24" s="18"/>
      <c r="E24" s="18"/>
      <c r="F24" s="18"/>
      <c r="G24" s="20" t="n">
        <f aca="false">G4+G10</f>
        <v>0</v>
      </c>
    </row>
    <row r="25" s="26" customFormat="true" ht="10.5" hidden="false" customHeight="false" outlineLevel="0" collapsed="false">
      <c r="A25" s="22"/>
      <c r="B25" s="15"/>
      <c r="C25" s="23" t="s">
        <v>8</v>
      </c>
      <c r="D25" s="24"/>
      <c r="E25" s="24"/>
      <c r="F25" s="24"/>
      <c r="G25" s="25" t="n">
        <f aca="false">G24*0.25</f>
        <v>0</v>
      </c>
    </row>
    <row r="26" s="26" customFormat="true" ht="10.5" hidden="false" customHeight="false" outlineLevel="0" collapsed="false">
      <c r="A26" s="22"/>
      <c r="B26" s="15"/>
      <c r="C26" s="23"/>
      <c r="D26" s="24"/>
      <c r="E26" s="24"/>
      <c r="F26" s="24"/>
      <c r="G26" s="25"/>
    </row>
    <row r="27" s="26" customFormat="true" ht="12.75" hidden="false" customHeight="false" outlineLevel="0" collapsed="false">
      <c r="A27" s="27"/>
      <c r="B27" s="28"/>
      <c r="C27" s="29" t="s">
        <v>9</v>
      </c>
      <c r="D27" s="30"/>
      <c r="E27" s="30"/>
      <c r="F27" s="30"/>
      <c r="G27" s="31" t="n">
        <f aca="false">SUM(G24:G25)</f>
        <v>0</v>
      </c>
    </row>
  </sheetData>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G12"/>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C18" activeCellId="0" sqref="C18"/>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9.39"/>
    <col collapsed="false" customWidth="true" hidden="false" outlineLevel="0" max="4" min="4" style="34" width="11.12"/>
    <col collapsed="false" customWidth="true" hidden="false" outlineLevel="0" max="5" min="5" style="35" width="11.12"/>
    <col collapsed="false" customWidth="false" hidden="false" outlineLevel="0" max="6" min="6" style="35" width="11.84"/>
    <col collapsed="false" customWidth="true" hidden="false" outlineLevel="0" max="7" min="7" style="36" width="12.41"/>
    <col collapsed="false" customWidth="true" hidden="false" outlineLevel="0" max="1025" min="8" style="0" width="8.7"/>
  </cols>
  <sheetData>
    <row r="1" customFormat="false" ht="12.75" hidden="false" customHeight="false" outlineLevel="0" collapsed="false">
      <c r="A1" s="37" t="s">
        <v>234</v>
      </c>
      <c r="B1" s="38"/>
      <c r="C1" s="39" t="s">
        <v>235</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3"/>
      <c r="D6" s="42"/>
      <c r="E6" s="42"/>
      <c r="F6" s="42"/>
      <c r="G6" s="42"/>
    </row>
    <row r="7" customFormat="false" ht="18.75" hidden="false" customHeight="true" outlineLevel="0" collapsed="false">
      <c r="A7" s="42"/>
      <c r="B7" s="53" t="s">
        <v>17</v>
      </c>
      <c r="C7" s="118" t="s">
        <v>236</v>
      </c>
      <c r="D7" s="118"/>
      <c r="E7" s="118"/>
      <c r="F7" s="118"/>
      <c r="G7" s="118"/>
    </row>
    <row r="8" customFormat="false" ht="10.5" hidden="false" customHeight="false" outlineLevel="0" collapsed="false">
      <c r="A8" s="42"/>
      <c r="C8" s="43"/>
      <c r="D8" s="42"/>
      <c r="E8" s="42"/>
      <c r="F8" s="42"/>
      <c r="G8" s="42"/>
    </row>
    <row r="9" customFormat="false" ht="10.5" hidden="false" customHeight="false" outlineLevel="0" collapsed="false">
      <c r="A9" s="42"/>
      <c r="C9" s="43"/>
      <c r="D9" s="42"/>
      <c r="E9" s="42"/>
      <c r="F9" s="42"/>
      <c r="G9" s="42"/>
    </row>
    <row r="10" customFormat="false" ht="10.5" hidden="false" customHeight="false" outlineLevel="0" collapsed="false">
      <c r="A10" s="42"/>
      <c r="C10" s="53"/>
      <c r="D10" s="83"/>
      <c r="E10" s="84"/>
      <c r="F10" s="84"/>
      <c r="G10" s="84"/>
    </row>
    <row r="11" customFormat="false" ht="10.5" hidden="false" customHeight="false" outlineLevel="0" collapsed="false">
      <c r="A11" s="42"/>
      <c r="C11" s="53"/>
      <c r="D11" s="83"/>
      <c r="E11" s="84"/>
      <c r="F11" s="84"/>
      <c r="G11" s="84"/>
    </row>
    <row r="12" customFormat="false" ht="10.5" hidden="false" customHeight="false" outlineLevel="0" collapsed="false">
      <c r="A12" s="68"/>
      <c r="B12" s="69"/>
      <c r="C12" s="70" t="str">
        <f aca="false">"UKUPNO "&amp;C1</f>
        <v>UKUPNO KROVOPOKRIVAČKI RADOVI</v>
      </c>
      <c r="D12" s="71"/>
      <c r="E12" s="47"/>
      <c r="F12" s="47"/>
      <c r="G12" s="47" t="n">
        <f aca="false">SUM(G10:G11)</f>
        <v>0</v>
      </c>
    </row>
  </sheetData>
  <mergeCells count="1">
    <mergeCell ref="C7:G7"/>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G12"/>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C9" activeCellId="0" sqref="C9"/>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3.84"/>
    <col collapsed="false" customWidth="true" hidden="false" outlineLevel="0" max="7" min="7" style="36" width="12.56"/>
    <col collapsed="false" customWidth="true" hidden="false" outlineLevel="0" max="1025" min="8" style="0" width="8.7"/>
  </cols>
  <sheetData>
    <row r="1" customFormat="false" ht="12.75" hidden="false" customHeight="false" outlineLevel="0" collapsed="false">
      <c r="A1" s="37" t="s">
        <v>237</v>
      </c>
      <c r="B1" s="38"/>
      <c r="C1" s="39" t="s">
        <v>238</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3"/>
      <c r="D6" s="42"/>
      <c r="E6" s="42"/>
      <c r="F6" s="42"/>
      <c r="G6" s="42"/>
    </row>
    <row r="7" customFormat="false" ht="23.85" hidden="false" customHeight="true" outlineLevel="0" collapsed="false">
      <c r="A7" s="42"/>
      <c r="B7" s="53" t="s">
        <v>17</v>
      </c>
      <c r="C7" s="118" t="s">
        <v>239</v>
      </c>
      <c r="D7" s="118"/>
      <c r="E7" s="118"/>
      <c r="F7" s="118"/>
      <c r="G7" s="118"/>
    </row>
    <row r="8" customFormat="false" ht="10.5" hidden="false" customHeight="true" outlineLevel="0" collapsed="false">
      <c r="A8" s="42"/>
      <c r="B8" s="53"/>
      <c r="C8" s="116"/>
      <c r="D8" s="116"/>
      <c r="E8" s="116"/>
      <c r="F8" s="116"/>
      <c r="G8" s="116"/>
    </row>
    <row r="9" customFormat="false" ht="10.5" hidden="false" customHeight="false" outlineLevel="0" collapsed="false">
      <c r="A9" s="42"/>
      <c r="C9" s="43"/>
      <c r="D9" s="42"/>
      <c r="E9" s="42"/>
      <c r="F9" s="42"/>
      <c r="G9" s="42"/>
    </row>
    <row r="10" customFormat="false" ht="10.5" hidden="false" customHeight="false" outlineLevel="0" collapsed="false">
      <c r="A10" s="42"/>
      <c r="C10" s="119"/>
      <c r="D10" s="83"/>
      <c r="E10" s="84"/>
      <c r="F10" s="84"/>
      <c r="G10" s="84"/>
    </row>
    <row r="11" customFormat="false" ht="10.5" hidden="false" customHeight="false" outlineLevel="0" collapsed="false">
      <c r="A11" s="42"/>
      <c r="C11" s="43"/>
      <c r="D11" s="42"/>
      <c r="E11" s="42"/>
      <c r="F11" s="42"/>
      <c r="G11" s="42"/>
    </row>
    <row r="12" customFormat="false" ht="10.5" hidden="false" customHeight="false" outlineLevel="0" collapsed="false">
      <c r="A12" s="68"/>
      <c r="B12" s="69"/>
      <c r="C12" s="70" t="str">
        <f aca="false">"UKUPNO "&amp;C1</f>
        <v>UKUPNO LIMARSKI RADOVI</v>
      </c>
      <c r="D12" s="71"/>
      <c r="E12" s="47"/>
      <c r="F12" s="47"/>
      <c r="G12" s="47" t="n">
        <f aca="false">SUM(G10:G11)</f>
        <v>0</v>
      </c>
    </row>
  </sheetData>
  <mergeCells count="2">
    <mergeCell ref="C7:G7"/>
    <mergeCell ref="C8:G8"/>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G46"/>
  <sheetViews>
    <sheetView showFormulas="false" showGridLines="true" showRowColHeaders="true" showZeros="true" rightToLeft="false" tabSelected="false" showOutlineSymbols="true" defaultGridColor="true" view="pageBreakPreview" topLeftCell="A31" colorId="64" zoomScale="100" zoomScaleNormal="120" zoomScalePageLayoutView="100" workbookViewId="0">
      <selection pane="topLeft" activeCell="F32" activeCellId="0" sqref="F32"/>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41"/>
    <col collapsed="false" customWidth="true" hidden="false" outlineLevel="0" max="7" min="7" style="36" width="12.27"/>
    <col collapsed="false" customWidth="true" hidden="false" outlineLevel="0" max="1025" min="8" style="0" width="8.7"/>
  </cols>
  <sheetData>
    <row r="1" customFormat="false" ht="12.75" hidden="false" customHeight="false" outlineLevel="0" collapsed="false">
      <c r="A1" s="37" t="s">
        <v>240</v>
      </c>
      <c r="B1" s="38"/>
      <c r="C1" s="39" t="s">
        <v>241</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3"/>
      <c r="D6" s="42"/>
      <c r="E6" s="42"/>
      <c r="F6" s="42"/>
      <c r="G6" s="42"/>
    </row>
    <row r="7" customFormat="false" ht="33.75" hidden="false" customHeight="true" outlineLevel="0" collapsed="false">
      <c r="A7" s="42"/>
      <c r="B7" s="53" t="s">
        <v>17</v>
      </c>
      <c r="C7" s="116" t="s">
        <v>177</v>
      </c>
      <c r="D7" s="116"/>
      <c r="E7" s="116"/>
      <c r="F7" s="116"/>
      <c r="G7" s="116"/>
    </row>
    <row r="8" customFormat="false" ht="33.75" hidden="false" customHeight="true" outlineLevel="0" collapsed="false">
      <c r="A8" s="42"/>
      <c r="B8" s="53" t="s">
        <v>17</v>
      </c>
      <c r="C8" s="116" t="s">
        <v>242</v>
      </c>
      <c r="D8" s="116"/>
      <c r="E8" s="116"/>
      <c r="F8" s="116"/>
      <c r="G8" s="116"/>
    </row>
    <row r="9" customFormat="false" ht="23.65" hidden="false" customHeight="true" outlineLevel="0" collapsed="false">
      <c r="A9" s="42"/>
      <c r="B9" s="53" t="s">
        <v>17</v>
      </c>
      <c r="C9" s="116" t="s">
        <v>179</v>
      </c>
      <c r="D9" s="116"/>
      <c r="E9" s="116"/>
      <c r="F9" s="116"/>
      <c r="G9" s="116"/>
    </row>
    <row r="10" customFormat="false" ht="23.65" hidden="false" customHeight="true" outlineLevel="0" collapsed="false">
      <c r="A10" s="42"/>
      <c r="B10" s="53" t="s">
        <v>17</v>
      </c>
      <c r="C10" s="116" t="s">
        <v>243</v>
      </c>
      <c r="D10" s="116"/>
      <c r="E10" s="116"/>
      <c r="F10" s="116"/>
      <c r="G10" s="116"/>
    </row>
    <row r="11" customFormat="false" ht="53.65" hidden="false" customHeight="true" outlineLevel="0" collapsed="false">
      <c r="A11" s="42"/>
      <c r="B11" s="53" t="s">
        <v>17</v>
      </c>
      <c r="C11" s="116" t="s">
        <v>244</v>
      </c>
      <c r="D11" s="116"/>
      <c r="E11" s="116"/>
      <c r="F11" s="116"/>
      <c r="G11" s="116"/>
    </row>
    <row r="12" customFormat="false" ht="23.65" hidden="false" customHeight="true" outlineLevel="0" collapsed="false">
      <c r="A12" s="42"/>
      <c r="B12" s="53" t="s">
        <v>17</v>
      </c>
      <c r="C12" s="116" t="s">
        <v>245</v>
      </c>
      <c r="D12" s="116"/>
      <c r="E12" s="116"/>
      <c r="F12" s="116"/>
      <c r="G12" s="116"/>
    </row>
    <row r="13" customFormat="false" ht="18.75" hidden="false" customHeight="true" outlineLevel="0" collapsed="false">
      <c r="A13" s="42"/>
      <c r="B13" s="53" t="s">
        <v>17</v>
      </c>
      <c r="C13" s="116" t="s">
        <v>246</v>
      </c>
      <c r="D13" s="116"/>
      <c r="E13" s="116"/>
      <c r="F13" s="116"/>
      <c r="G13" s="116"/>
    </row>
    <row r="14" customFormat="false" ht="23.65" hidden="false" customHeight="true" outlineLevel="0" collapsed="false">
      <c r="A14" s="42"/>
      <c r="B14" s="53" t="s">
        <v>17</v>
      </c>
      <c r="C14" s="117" t="s">
        <v>247</v>
      </c>
      <c r="D14" s="117"/>
      <c r="E14" s="117"/>
      <c r="F14" s="117"/>
      <c r="G14" s="117"/>
    </row>
    <row r="15" customFormat="false" ht="13.7" hidden="false" customHeight="true" outlineLevel="0" collapsed="false">
      <c r="A15" s="42"/>
      <c r="B15" s="53" t="s">
        <v>17</v>
      </c>
      <c r="C15" s="117" t="s">
        <v>248</v>
      </c>
      <c r="D15" s="117"/>
      <c r="E15" s="117"/>
      <c r="F15" s="117"/>
      <c r="G15" s="117"/>
    </row>
    <row r="16" customFormat="false" ht="13.7" hidden="false" customHeight="true" outlineLevel="0" collapsed="false">
      <c r="A16" s="42"/>
      <c r="B16" s="53" t="s">
        <v>17</v>
      </c>
      <c r="C16" s="117" t="s">
        <v>249</v>
      </c>
      <c r="D16" s="117"/>
      <c r="E16" s="117"/>
      <c r="F16" s="117"/>
      <c r="G16" s="117"/>
    </row>
    <row r="17" customFormat="false" ht="13.7" hidden="false" customHeight="true" outlineLevel="0" collapsed="false">
      <c r="A17" s="42"/>
      <c r="B17" s="53" t="s">
        <v>17</v>
      </c>
      <c r="C17" s="117" t="s">
        <v>250</v>
      </c>
      <c r="D17" s="117"/>
      <c r="E17" s="117"/>
      <c r="F17" s="117"/>
      <c r="G17" s="117"/>
    </row>
    <row r="18" customFormat="false" ht="101.25" hidden="false" customHeight="true" outlineLevel="0" collapsed="false">
      <c r="A18" s="42"/>
      <c r="B18" s="53"/>
      <c r="C18" s="117" t="s">
        <v>251</v>
      </c>
      <c r="D18" s="117"/>
      <c r="E18" s="117"/>
      <c r="F18" s="117"/>
      <c r="G18" s="117"/>
    </row>
    <row r="19" customFormat="false" ht="13.7" hidden="false" customHeight="true" outlineLevel="0" collapsed="false">
      <c r="A19" s="42"/>
      <c r="B19" s="53" t="s">
        <v>17</v>
      </c>
      <c r="C19" s="116" t="s">
        <v>252</v>
      </c>
      <c r="D19" s="116"/>
      <c r="E19" s="116"/>
      <c r="F19" s="116"/>
      <c r="G19" s="116"/>
    </row>
    <row r="20" customFormat="false" ht="13.7" hidden="false" customHeight="true" outlineLevel="0" collapsed="false">
      <c r="A20" s="42"/>
      <c r="B20" s="53" t="s">
        <v>17</v>
      </c>
      <c r="C20" s="120" t="s">
        <v>253</v>
      </c>
      <c r="D20" s="120"/>
      <c r="E20" s="120"/>
      <c r="F20" s="120"/>
      <c r="G20" s="120"/>
    </row>
    <row r="21" customFormat="false" ht="10.5" hidden="false" customHeight="false" outlineLevel="0" collapsed="false">
      <c r="A21" s="42"/>
      <c r="C21" s="43"/>
      <c r="D21" s="42"/>
      <c r="E21" s="42"/>
      <c r="F21" s="42"/>
      <c r="G21" s="42"/>
    </row>
    <row r="22" customFormat="false" ht="10.5" hidden="false" customHeight="false" outlineLevel="0" collapsed="false">
      <c r="A22" s="42"/>
      <c r="C22" s="43"/>
      <c r="D22" s="42"/>
      <c r="E22" s="42"/>
      <c r="F22" s="42"/>
      <c r="G22" s="42"/>
    </row>
    <row r="23" s="59" customFormat="true" ht="10.5" hidden="false" customHeight="false" outlineLevel="0" collapsed="false">
      <c r="A23" s="56"/>
      <c r="B23" s="57"/>
      <c r="C23" s="64"/>
      <c r="D23" s="56"/>
      <c r="E23" s="56"/>
      <c r="F23" s="56"/>
      <c r="G23" s="56"/>
    </row>
    <row r="24" s="59" customFormat="true" ht="21" hidden="false" customHeight="false" outlineLevel="0" collapsed="false">
      <c r="A24" s="56" t="str">
        <f aca="false">IF((ISNUMBER(B24)),$A$1,"")</f>
        <v>11.</v>
      </c>
      <c r="B24" s="57" t="n">
        <f aca="false">IF(AND(ISTEXT(C24),ISBLANK(D24)),COUNT($B$5:B23)+1,"")</f>
        <v>1</v>
      </c>
      <c r="C24" s="58" t="s">
        <v>254</v>
      </c>
      <c r="D24" s="56"/>
      <c r="E24" s="56"/>
      <c r="F24" s="56"/>
      <c r="G24" s="75" t="str">
        <f aca="false">IF(ISBLANK(F24),"",E24*F24)</f>
        <v/>
      </c>
    </row>
    <row r="25" s="59" customFormat="true" ht="99.95" hidden="false" customHeight="false" outlineLevel="0" collapsed="false">
      <c r="A25" s="56" t="str">
        <f aca="false">IF((ISNUMBER(B25)),$A$1,"")</f>
        <v/>
      </c>
      <c r="B25" s="57" t="str">
        <f aca="false">IF(AND(ISTEXT(C25),ISBLANK(D25)),COUNT($B$5:B24)+1,"")</f>
        <v/>
      </c>
      <c r="C25" s="67" t="s">
        <v>255</v>
      </c>
      <c r="D25" s="63" t="s">
        <v>23</v>
      </c>
      <c r="E25" s="75" t="n">
        <v>26</v>
      </c>
      <c r="F25" s="75" t="n">
        <v>0</v>
      </c>
      <c r="G25" s="75" t="n">
        <f aca="false">IF(ISBLANK(F25),"",E25*F25)</f>
        <v>0</v>
      </c>
    </row>
    <row r="26" s="59" customFormat="true" ht="10.5" hidden="false" customHeight="false" outlineLevel="0" collapsed="false">
      <c r="A26" s="56"/>
      <c r="B26" s="57"/>
      <c r="C26" s="64"/>
      <c r="D26" s="56"/>
      <c r="E26" s="56"/>
      <c r="F26" s="56"/>
      <c r="G26" s="56"/>
    </row>
    <row r="27" s="59" customFormat="true" ht="10.5" hidden="false" customHeight="false" outlineLevel="0" collapsed="false">
      <c r="A27" s="56"/>
      <c r="B27" s="57"/>
      <c r="C27" s="58"/>
      <c r="D27" s="63"/>
      <c r="E27" s="75"/>
      <c r="F27" s="75"/>
      <c r="G27" s="75"/>
    </row>
    <row r="28" s="59" customFormat="true" ht="31.5" hidden="false" customHeight="false" outlineLevel="0" collapsed="false">
      <c r="A28" s="56" t="str">
        <f aca="false">IF((ISNUMBER(B28)),$A$1,"")</f>
        <v>11.</v>
      </c>
      <c r="B28" s="57" t="n">
        <f aca="false">IF(AND(ISTEXT(C28),ISBLANK(D28)),COUNT($B$5:B27)+1,"")</f>
        <v>2</v>
      </c>
      <c r="C28" s="58" t="s">
        <v>256</v>
      </c>
      <c r="D28" s="63"/>
      <c r="E28" s="75"/>
      <c r="F28" s="75"/>
      <c r="G28" s="75"/>
    </row>
    <row r="29" s="59" customFormat="true" ht="99.95" hidden="false" customHeight="false" outlineLevel="0" collapsed="false">
      <c r="A29" s="56"/>
      <c r="C29" s="91" t="s">
        <v>257</v>
      </c>
      <c r="D29" s="63" t="s">
        <v>33</v>
      </c>
      <c r="E29" s="75" t="n">
        <v>2</v>
      </c>
      <c r="F29" s="75" t="n">
        <v>0</v>
      </c>
      <c r="G29" s="75" t="n">
        <f aca="false">IF(ISBLANK(F29),"",E29*F29)</f>
        <v>0</v>
      </c>
    </row>
    <row r="30" s="59" customFormat="true" ht="10.5" hidden="false" customHeight="false" outlineLevel="0" collapsed="false">
      <c r="A30" s="56"/>
      <c r="C30" s="91"/>
      <c r="D30" s="63"/>
      <c r="E30" s="75"/>
      <c r="F30" s="75"/>
      <c r="G30" s="75"/>
    </row>
    <row r="31" s="59" customFormat="true" ht="10.5" hidden="false" customHeight="false" outlineLevel="0" collapsed="false">
      <c r="A31" s="56" t="str">
        <f aca="false">IF((ISNUMBER(B31)),$A$1,"")</f>
        <v>11.</v>
      </c>
      <c r="B31" s="57" t="n">
        <f aca="false">IF(AND(ISTEXT(C31),ISBLANK(D31)),COUNT($B$5:B30)+1,"")</f>
        <v>3</v>
      </c>
      <c r="C31" s="58" t="s">
        <v>258</v>
      </c>
      <c r="D31" s="63"/>
      <c r="E31" s="75"/>
      <c r="F31" s="75"/>
      <c r="G31" s="75"/>
    </row>
    <row r="32" s="59" customFormat="true" ht="199.5" hidden="false" customHeight="false" outlineLevel="0" collapsed="false">
      <c r="A32" s="56"/>
      <c r="C32" s="121" t="s">
        <v>259</v>
      </c>
      <c r="D32" s="63"/>
      <c r="E32" s="75"/>
      <c r="F32" s="75"/>
      <c r="G32" s="75"/>
    </row>
    <row r="33" s="59" customFormat="true" ht="22.35" hidden="false" customHeight="false" outlineLevel="0" collapsed="false">
      <c r="A33" s="56"/>
      <c r="C33" s="80" t="s">
        <v>260</v>
      </c>
      <c r="D33" s="63" t="s">
        <v>33</v>
      </c>
      <c r="E33" s="75" t="n">
        <v>1</v>
      </c>
      <c r="F33" s="75" t="n">
        <v>0</v>
      </c>
      <c r="G33" s="75" t="n">
        <f aca="false">IF(ISBLANK(F33),"",E33*F33)</f>
        <v>0</v>
      </c>
    </row>
    <row r="34" s="59" customFormat="true" ht="22.35" hidden="false" customHeight="false" outlineLevel="0" collapsed="false">
      <c r="A34" s="56"/>
      <c r="C34" s="80" t="s">
        <v>261</v>
      </c>
      <c r="D34" s="63" t="s">
        <v>33</v>
      </c>
      <c r="E34" s="75" t="n">
        <v>2</v>
      </c>
      <c r="F34" s="75" t="n">
        <v>0</v>
      </c>
      <c r="G34" s="75" t="n">
        <f aca="false">IF(ISBLANK(F34),"",E34*F34)</f>
        <v>0</v>
      </c>
    </row>
    <row r="35" s="59" customFormat="true" ht="12.8" hidden="false" customHeight="false" outlineLevel="0" collapsed="false">
      <c r="A35" s="56"/>
      <c r="C35" s="80" t="s">
        <v>262</v>
      </c>
      <c r="D35" s="63" t="s">
        <v>33</v>
      </c>
      <c r="E35" s="75" t="n">
        <v>1</v>
      </c>
      <c r="F35" s="75" t="n">
        <v>0</v>
      </c>
      <c r="G35" s="75" t="n">
        <f aca="false">IF(ISBLANK(F35),"",E35*F35)</f>
        <v>0</v>
      </c>
    </row>
    <row r="36" s="59" customFormat="true" ht="10.5" hidden="false" customHeight="false" outlineLevel="0" collapsed="false">
      <c r="A36" s="56"/>
    </row>
    <row r="37" s="59" customFormat="true" ht="10.5" hidden="false" customHeight="false" outlineLevel="0" collapsed="false">
      <c r="A37" s="56"/>
      <c r="C37" s="91"/>
      <c r="D37" s="63"/>
      <c r="E37" s="75"/>
      <c r="F37" s="75"/>
      <c r="G37" s="75"/>
    </row>
    <row r="38" s="59" customFormat="true" ht="10.5" hidden="false" customHeight="false" outlineLevel="0" collapsed="false">
      <c r="A38" s="56" t="str">
        <f aca="false">IF((ISNUMBER(B38)),$A$1,"")</f>
        <v>11.</v>
      </c>
      <c r="B38" s="57" t="n">
        <f aca="false">IF(AND(ISTEXT(C38),ISBLANK(D38)),COUNT($B$5:B37)+1,"")</f>
        <v>4</v>
      </c>
      <c r="C38" s="58" t="s">
        <v>263</v>
      </c>
    </row>
    <row r="39" s="59" customFormat="true" ht="168" hidden="false" customHeight="false" outlineLevel="0" collapsed="false">
      <c r="A39" s="56" t="str">
        <f aca="false">IF((ISNUMBER(B39)),$A$1,"")</f>
        <v/>
      </c>
      <c r="B39" s="57"/>
      <c r="C39" s="67" t="s">
        <v>264</v>
      </c>
      <c r="G39" s="75" t="str">
        <f aca="false">IF(ISBLANK(F39),"",E39*F39)</f>
        <v/>
      </c>
    </row>
    <row r="40" s="59" customFormat="true" ht="12.8" hidden="false" customHeight="false" outlineLevel="0" collapsed="false">
      <c r="A40" s="56"/>
      <c r="B40" s="57"/>
      <c r="C40" s="80" t="s">
        <v>265</v>
      </c>
      <c r="D40" s="63" t="s">
        <v>33</v>
      </c>
      <c r="E40" s="75" t="n">
        <v>11</v>
      </c>
      <c r="F40" s="75" t="n">
        <v>0</v>
      </c>
      <c r="G40" s="75" t="n">
        <f aca="false">IF(ISBLANK(F40),"",E40*F40)</f>
        <v>0</v>
      </c>
    </row>
    <row r="41" s="59" customFormat="true" ht="12.8" hidden="false" customHeight="false" outlineLevel="0" collapsed="false">
      <c r="A41" s="56"/>
      <c r="C41" s="80" t="s">
        <v>266</v>
      </c>
      <c r="D41" s="63" t="s">
        <v>33</v>
      </c>
      <c r="E41" s="75" t="n">
        <v>13</v>
      </c>
      <c r="F41" s="75" t="n">
        <v>0</v>
      </c>
      <c r="G41" s="75" t="n">
        <f aca="false">IF(ISBLANK(F41),"",E41*F41)</f>
        <v>0</v>
      </c>
    </row>
    <row r="42" s="59" customFormat="true" ht="10.5" hidden="false" customHeight="false" outlineLevel="0" collapsed="false">
      <c r="A42" s="56"/>
      <c r="C42" s="80"/>
      <c r="D42" s="63"/>
      <c r="E42" s="75"/>
      <c r="F42" s="75"/>
      <c r="G42" s="75"/>
    </row>
    <row r="43" s="59" customFormat="true" ht="10.5" hidden="false" customHeight="false" outlineLevel="0" collapsed="false">
      <c r="A43" s="56" t="str">
        <f aca="false">IF((ISNUMBER(B43)),$A$1,"")</f>
        <v>11.</v>
      </c>
      <c r="B43" s="57" t="n">
        <f aca="false">IF(AND(ISTEXT(C43),ISBLANK(D43)),COUNT($B$5:B42)+1,"")</f>
        <v>5</v>
      </c>
      <c r="C43" s="58" t="s">
        <v>267</v>
      </c>
      <c r="D43" s="63"/>
      <c r="E43" s="75"/>
      <c r="F43" s="75"/>
      <c r="G43" s="75"/>
    </row>
    <row r="44" s="59" customFormat="true" ht="148.5" hidden="false" customHeight="false" outlineLevel="0" collapsed="false">
      <c r="A44" s="56"/>
      <c r="C44" s="67" t="s">
        <v>268</v>
      </c>
      <c r="D44" s="63" t="s">
        <v>33</v>
      </c>
      <c r="E44" s="75" t="n">
        <v>10</v>
      </c>
      <c r="F44" s="75" t="n">
        <v>0</v>
      </c>
      <c r="G44" s="75" t="n">
        <f aca="false">IF(ISBLANK(F44),"",E44*F44)</f>
        <v>0</v>
      </c>
    </row>
    <row r="45" s="59" customFormat="true" ht="10.5" hidden="false" customHeight="false" outlineLevel="0" collapsed="false">
      <c r="A45" s="56"/>
      <c r="B45" s="57"/>
      <c r="C45" s="64"/>
      <c r="D45" s="56"/>
      <c r="E45" s="56"/>
      <c r="F45" s="56"/>
      <c r="G45" s="56"/>
    </row>
    <row r="46" customFormat="false" ht="10.5" hidden="false" customHeight="false" outlineLevel="0" collapsed="false">
      <c r="A46" s="68"/>
      <c r="B46" s="69"/>
      <c r="C46" s="70" t="str">
        <f aca="false">"UKUPNO "&amp;C1</f>
        <v>UKUPNO STOLARSKI I STAKLARSKI RADOVI</v>
      </c>
      <c r="D46" s="71"/>
      <c r="E46" s="47"/>
      <c r="F46" s="47"/>
      <c r="G46" s="47" t="n">
        <f aca="false">SUM(G25:G45)</f>
        <v>0</v>
      </c>
    </row>
  </sheetData>
  <mergeCells count="14">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23" man="true" max="16383" min="0"/>
    <brk id="37" man="true" max="16383" min="0"/>
  </rowBreaks>
</worksheet>
</file>

<file path=xl/worksheets/sheet13.xml><?xml version="1.0" encoding="utf-8"?>
<worksheet xmlns="http://schemas.openxmlformats.org/spreadsheetml/2006/main" xmlns:r="http://schemas.openxmlformats.org/officeDocument/2006/relationships">
  <sheetPr filterMode="false">
    <pageSetUpPr fitToPage="false"/>
  </sheetPr>
  <dimension ref="A1:G26"/>
  <sheetViews>
    <sheetView showFormulas="false" showGridLines="true" showRowColHeaders="true" showZeros="true" rightToLeft="false" tabSelected="false" showOutlineSymbols="true" defaultGridColor="true" view="pageBreakPreview" topLeftCell="A16" colorId="64" zoomScale="100" zoomScaleNormal="120" zoomScalePageLayoutView="100" workbookViewId="0">
      <selection pane="topLeft" activeCell="G23" activeCellId="0" sqref="G23"/>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7"/>
    <col collapsed="false" customWidth="true" hidden="false" outlineLevel="0" max="7" min="7" style="36" width="12.84"/>
    <col collapsed="false" customWidth="true" hidden="false" outlineLevel="0" max="1025" min="8" style="0" width="8.7"/>
  </cols>
  <sheetData>
    <row r="1" customFormat="false" ht="12.75" hidden="false" customHeight="false" outlineLevel="0" collapsed="false">
      <c r="A1" s="37" t="s">
        <v>269</v>
      </c>
      <c r="B1" s="38"/>
      <c r="C1" s="39" t="s">
        <v>270</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B5" s="53"/>
      <c r="C5" s="49" t="s">
        <v>16</v>
      </c>
      <c r="D5" s="42"/>
      <c r="E5" s="42"/>
      <c r="F5" s="42"/>
      <c r="G5" s="42"/>
    </row>
    <row r="6" customFormat="false" ht="10.5" hidden="false" customHeight="false" outlineLevel="0" collapsed="false">
      <c r="A6" s="42"/>
      <c r="B6" s="53"/>
      <c r="C6" s="53"/>
      <c r="D6" s="42"/>
      <c r="E6" s="42"/>
      <c r="F6" s="42"/>
      <c r="G6" s="42"/>
    </row>
    <row r="7" customFormat="false" ht="23.65" hidden="false" customHeight="true" outlineLevel="0" collapsed="false">
      <c r="A7" s="42"/>
      <c r="B7" s="53" t="s">
        <v>17</v>
      </c>
      <c r="C7" s="116" t="s">
        <v>112</v>
      </c>
      <c r="D7" s="116"/>
      <c r="E7" s="116"/>
      <c r="F7" s="116"/>
      <c r="G7" s="116"/>
    </row>
    <row r="8" customFormat="false" ht="43.5" hidden="false" customHeight="true" outlineLevel="0" collapsed="false">
      <c r="A8" s="42"/>
      <c r="B8" s="53" t="s">
        <v>17</v>
      </c>
      <c r="C8" s="117" t="s">
        <v>271</v>
      </c>
      <c r="D8" s="117"/>
      <c r="E8" s="117"/>
      <c r="F8" s="117"/>
      <c r="G8" s="117"/>
    </row>
    <row r="9" customFormat="false" ht="13.7" hidden="false" customHeight="true" outlineLevel="0" collapsed="false">
      <c r="A9" s="42"/>
      <c r="B9" s="53" t="s">
        <v>17</v>
      </c>
      <c r="C9" s="117" t="s">
        <v>272</v>
      </c>
      <c r="D9" s="117"/>
      <c r="E9" s="117"/>
      <c r="F9" s="117"/>
      <c r="G9" s="117"/>
    </row>
    <row r="10" customFormat="false" ht="10.5" hidden="false" customHeight="false" outlineLevel="0" collapsed="false">
      <c r="A10" s="42"/>
      <c r="C10" s="43"/>
      <c r="D10" s="42"/>
      <c r="E10" s="42"/>
      <c r="F10" s="42"/>
      <c r="G10" s="42"/>
    </row>
    <row r="11" s="59" customFormat="true" ht="10.5" hidden="false" customHeight="false" outlineLevel="0" collapsed="false">
      <c r="A11" s="56"/>
      <c r="B11" s="57"/>
      <c r="C11" s="67"/>
    </row>
    <row r="12" s="59" customFormat="true" ht="10.5" hidden="false" customHeight="false" outlineLevel="0" collapsed="false">
      <c r="A12" s="56" t="str">
        <f aca="false">IF((ISNUMBER(B12)),$A$1,"")</f>
        <v>12.</v>
      </c>
      <c r="B12" s="57" t="n">
        <f aca="false">IF(AND(ISTEXT(C12),ISBLANK(D12)),COUNT($B$5:B10)+1,"")</f>
        <v>1</v>
      </c>
      <c r="C12" s="58" t="s">
        <v>273</v>
      </c>
      <c r="E12" s="122"/>
      <c r="G12" s="75" t="str">
        <f aca="false">IF(ISBLANK(F12),"",E12*F12)</f>
        <v/>
      </c>
    </row>
    <row r="13" s="59" customFormat="true" ht="167.9" hidden="false" customHeight="false" outlineLevel="0" collapsed="false">
      <c r="A13" s="56" t="str">
        <f aca="false">IF((ISNUMBER(B13)),$A$1,"")</f>
        <v/>
      </c>
      <c r="B13" s="57" t="str">
        <f aca="false">IF(AND(ISTEXT(C13),ISBLANK(D13)),COUNT($B$5:B12)+1,"")</f>
        <v/>
      </c>
      <c r="C13" s="67" t="s">
        <v>274</v>
      </c>
      <c r="D13" s="63" t="s">
        <v>23</v>
      </c>
      <c r="E13" s="81" t="n">
        <v>103.3</v>
      </c>
      <c r="F13" s="75" t="n">
        <v>0</v>
      </c>
      <c r="G13" s="75" t="n">
        <f aca="false">IF(ISBLANK(F13),"",E13*F13)</f>
        <v>0</v>
      </c>
    </row>
    <row r="14" s="59" customFormat="true" ht="10.5" hidden="false" customHeight="false" outlineLevel="0" collapsed="false">
      <c r="A14" s="56"/>
      <c r="B14" s="57"/>
      <c r="C14" s="67"/>
    </row>
    <row r="15" s="59" customFormat="true" ht="10.5" hidden="false" customHeight="false" outlineLevel="0" collapsed="false">
      <c r="A15" s="56"/>
      <c r="B15" s="57"/>
      <c r="C15" s="67"/>
    </row>
    <row r="16" s="59" customFormat="true" ht="10.5" hidden="false" customHeight="false" outlineLevel="0" collapsed="false">
      <c r="A16" s="56" t="str">
        <f aca="false">IF((ISNUMBER(B16)),$A$1,"")</f>
        <v>12.</v>
      </c>
      <c r="B16" s="57" t="n">
        <f aca="false">IF(AND(ISTEXT(C16),ISBLANK(D16)),COUNT($B$5:B14)+1,"")</f>
        <v>2</v>
      </c>
      <c r="C16" s="58" t="s">
        <v>275</v>
      </c>
      <c r="G16" s="75" t="str">
        <f aca="false">IF(ISBLANK(F16),"",E16*F16)</f>
        <v/>
      </c>
    </row>
    <row r="17" s="59" customFormat="true" ht="167.9" hidden="false" customHeight="false" outlineLevel="0" collapsed="false">
      <c r="A17" s="56" t="str">
        <f aca="false">IF((ISNUMBER(B17)),$A$1,"")</f>
        <v/>
      </c>
      <c r="B17" s="57" t="str">
        <f aca="false">IF(AND(ISTEXT(C17),ISBLANK(D17)),COUNT($B$5:B16)+1,"")</f>
        <v/>
      </c>
      <c r="C17" s="67" t="s">
        <v>276</v>
      </c>
      <c r="D17" s="63" t="s">
        <v>23</v>
      </c>
      <c r="E17" s="75" t="n">
        <v>1261.61</v>
      </c>
      <c r="F17" s="75" t="n">
        <v>0</v>
      </c>
      <c r="G17" s="75" t="n">
        <f aca="false">IF(ISBLANK(F17),"",E17*F17)</f>
        <v>0</v>
      </c>
    </row>
    <row r="18" s="59" customFormat="true" ht="10.5" hidden="false" customHeight="false" outlineLevel="0" collapsed="false">
      <c r="A18" s="56"/>
      <c r="B18" s="57"/>
      <c r="C18" s="67"/>
      <c r="D18" s="63"/>
      <c r="E18" s="75"/>
      <c r="F18" s="75"/>
      <c r="G18" s="75"/>
    </row>
    <row r="19" s="59" customFormat="true" ht="21" hidden="false" customHeight="false" outlineLevel="0" collapsed="false">
      <c r="A19" s="56" t="str">
        <f aca="false">IF((ISNUMBER(B19)),$A$1,"")</f>
        <v>12.</v>
      </c>
      <c r="B19" s="57" t="n">
        <f aca="false">IF(AND(ISTEXT(C19),ISBLANK(D19)),COUNT($B$5:B16)+1,"")</f>
        <v>3</v>
      </c>
      <c r="C19" s="58" t="s">
        <v>277</v>
      </c>
      <c r="G19" s="75" t="str">
        <f aca="false">IF(ISBLANK(F19),"",E19*F19)</f>
        <v/>
      </c>
    </row>
    <row r="20" s="59" customFormat="true" ht="148.5" hidden="false" customHeight="false" outlineLevel="0" collapsed="false">
      <c r="A20" s="56" t="str">
        <f aca="false">IF((ISNUMBER(B20)),$A$1,"")</f>
        <v/>
      </c>
      <c r="B20" s="57" t="str">
        <f aca="false">IF(AND(ISTEXT(C20),ISBLANK(D20)),COUNT($B$5:B19)+1,"")</f>
        <v/>
      </c>
      <c r="C20" s="67" t="s">
        <v>278</v>
      </c>
      <c r="D20" s="63" t="s">
        <v>23</v>
      </c>
      <c r="E20" s="75" t="n">
        <v>266.3</v>
      </c>
      <c r="F20" s="75" t="n">
        <v>0</v>
      </c>
      <c r="G20" s="75" t="n">
        <f aca="false">IF(ISBLANK(F20),"",E20*F20)</f>
        <v>0</v>
      </c>
    </row>
    <row r="21" s="59" customFormat="true" ht="10.5" hidden="false" customHeight="false" outlineLevel="0" collapsed="false">
      <c r="A21" s="56"/>
      <c r="B21" s="57"/>
      <c r="C21" s="67"/>
      <c r="D21" s="63"/>
      <c r="E21" s="75"/>
      <c r="F21" s="75"/>
      <c r="G21" s="75"/>
    </row>
    <row r="22" s="59" customFormat="true" ht="21" hidden="false" customHeight="false" outlineLevel="0" collapsed="false">
      <c r="A22" s="56" t="str">
        <f aca="false">IF((ISNUMBER(B22)),$A$1,"")</f>
        <v>12.</v>
      </c>
      <c r="B22" s="57" t="n">
        <f aca="false">IF(AND(ISTEXT(C22),ISBLANK(D22)),COUNT($B$5:B20)+1,"")</f>
        <v>4</v>
      </c>
      <c r="C22" s="58" t="s">
        <v>279</v>
      </c>
      <c r="E22" s="122"/>
      <c r="G22" s="75" t="str">
        <f aca="false">IF(ISBLANK(F22),"",E22*F22)</f>
        <v/>
      </c>
    </row>
    <row r="23" s="59" customFormat="true" ht="148.5" hidden="false" customHeight="false" outlineLevel="0" collapsed="false">
      <c r="A23" s="56" t="str">
        <f aca="false">IF((ISNUMBER(B23)),$A$1,"")</f>
        <v/>
      </c>
      <c r="B23" s="57" t="str">
        <f aca="false">IF(AND(ISTEXT(C23),ISBLANK(D23)),COUNT($B$5:B22)+1,"")</f>
        <v/>
      </c>
      <c r="C23" s="67" t="s">
        <v>280</v>
      </c>
      <c r="D23" s="63" t="s">
        <v>23</v>
      </c>
      <c r="E23" s="81" t="n">
        <v>168.68</v>
      </c>
      <c r="F23" s="75" t="n">
        <v>0</v>
      </c>
      <c r="G23" s="75" t="n">
        <f aca="false">IF(ISBLANK(F23),"",E23*F23)</f>
        <v>0</v>
      </c>
    </row>
    <row r="24" s="59" customFormat="true" ht="10.5" hidden="false" customHeight="false" outlineLevel="0" collapsed="false">
      <c r="A24" s="56"/>
      <c r="B24" s="57"/>
      <c r="C24" s="67"/>
      <c r="D24" s="63"/>
      <c r="E24" s="75"/>
      <c r="F24" s="75"/>
      <c r="G24" s="75"/>
    </row>
    <row r="25" customFormat="false" ht="10.5" hidden="false" customHeight="false" outlineLevel="0" collapsed="false">
      <c r="A25" s="42"/>
      <c r="C25" s="43"/>
      <c r="D25" s="42"/>
      <c r="E25" s="42"/>
      <c r="F25" s="42"/>
      <c r="G25" s="42"/>
    </row>
    <row r="26" customFormat="false" ht="10.5" hidden="false" customHeight="false" outlineLevel="0" collapsed="false">
      <c r="A26" s="68"/>
      <c r="B26" s="69"/>
      <c r="C26" s="70" t="s">
        <v>281</v>
      </c>
      <c r="D26" s="71"/>
      <c r="E26" s="47"/>
      <c r="F26" s="47"/>
      <c r="G26" s="47" t="n">
        <f aca="false">SUM(G10:G25)</f>
        <v>0</v>
      </c>
    </row>
  </sheetData>
  <mergeCells count="3">
    <mergeCell ref="C7:G7"/>
    <mergeCell ref="C8:G8"/>
    <mergeCell ref="C9:G9"/>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18" man="true" max="16383" min="0"/>
  </rowBreaks>
</worksheet>
</file>

<file path=xl/worksheets/sheet14.xml><?xml version="1.0" encoding="utf-8"?>
<worksheet xmlns="http://schemas.openxmlformats.org/spreadsheetml/2006/main" xmlns:r="http://schemas.openxmlformats.org/officeDocument/2006/relationships">
  <sheetPr filterMode="false">
    <pageSetUpPr fitToPage="false"/>
  </sheetPr>
  <dimension ref="A1:G42"/>
  <sheetViews>
    <sheetView showFormulas="false" showGridLines="true" showRowColHeaders="true" showZeros="true" rightToLeft="false" tabSelected="false" showOutlineSymbols="true" defaultGridColor="true" view="pageBreakPreview" topLeftCell="A21" colorId="64" zoomScale="100" zoomScaleNormal="120" zoomScalePageLayoutView="100" workbookViewId="0">
      <selection pane="topLeft" activeCell="D39" activeCellId="0" sqref="D39"/>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56"/>
    <col collapsed="false" customWidth="true" hidden="false" outlineLevel="0" max="7" min="7" style="36" width="11.98"/>
    <col collapsed="false" customWidth="true" hidden="false" outlineLevel="0" max="1025" min="8" style="0" width="8.7"/>
  </cols>
  <sheetData>
    <row r="1" customFormat="false" ht="12.75" hidden="false" customHeight="false" outlineLevel="0" collapsed="false">
      <c r="A1" s="37" t="s">
        <v>282</v>
      </c>
      <c r="B1" s="38"/>
      <c r="C1" s="39" t="s">
        <v>283</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3"/>
      <c r="D6" s="42"/>
      <c r="E6" s="42"/>
      <c r="F6" s="42"/>
      <c r="G6" s="42"/>
    </row>
    <row r="7" customFormat="false" ht="23.65" hidden="false" customHeight="true" outlineLevel="0" collapsed="false">
      <c r="A7" s="42"/>
      <c r="B7" s="53" t="s">
        <v>17</v>
      </c>
      <c r="C7" s="117" t="s">
        <v>284</v>
      </c>
      <c r="D7" s="117"/>
      <c r="E7" s="117"/>
      <c r="F7" s="117"/>
      <c r="G7" s="117"/>
    </row>
    <row r="8" customFormat="false" ht="23.65" hidden="false" customHeight="true" outlineLevel="0" collapsed="false">
      <c r="A8" s="42"/>
      <c r="B8" s="53" t="s">
        <v>17</v>
      </c>
      <c r="C8" s="117" t="s">
        <v>285</v>
      </c>
      <c r="D8" s="117"/>
      <c r="E8" s="117"/>
      <c r="F8" s="117"/>
      <c r="G8" s="117"/>
    </row>
    <row r="9" customFormat="false" ht="23.65" hidden="false" customHeight="true" outlineLevel="0" collapsed="false">
      <c r="A9" s="42"/>
      <c r="B9" s="53" t="s">
        <v>17</v>
      </c>
      <c r="C9" s="117" t="s">
        <v>247</v>
      </c>
      <c r="D9" s="117"/>
      <c r="E9" s="117"/>
      <c r="F9" s="117"/>
      <c r="G9" s="117"/>
    </row>
    <row r="10" customFormat="false" ht="13.7" hidden="false" customHeight="true" outlineLevel="0" collapsed="false">
      <c r="A10" s="42"/>
      <c r="B10" s="53" t="s">
        <v>17</v>
      </c>
      <c r="C10" s="117" t="s">
        <v>248</v>
      </c>
      <c r="D10" s="117"/>
      <c r="E10" s="117"/>
      <c r="F10" s="117"/>
      <c r="G10" s="117"/>
    </row>
    <row r="11" customFormat="false" ht="13.7" hidden="false" customHeight="true" outlineLevel="0" collapsed="false">
      <c r="A11" s="42"/>
      <c r="B11" s="53" t="s">
        <v>17</v>
      </c>
      <c r="C11" s="117" t="s">
        <v>249</v>
      </c>
      <c r="D11" s="117"/>
      <c r="E11" s="117"/>
      <c r="F11" s="117"/>
      <c r="G11" s="117"/>
    </row>
    <row r="12" customFormat="false" ht="13.7" hidden="false" customHeight="true" outlineLevel="0" collapsed="false">
      <c r="A12" s="42"/>
      <c r="B12" s="53" t="s">
        <v>17</v>
      </c>
      <c r="C12" s="117" t="s">
        <v>250</v>
      </c>
      <c r="D12" s="117"/>
      <c r="E12" s="117"/>
      <c r="F12" s="117"/>
      <c r="G12" s="117"/>
    </row>
    <row r="13" customFormat="false" ht="111.2" hidden="false" customHeight="true" outlineLevel="0" collapsed="false">
      <c r="A13" s="42"/>
      <c r="B13" s="53"/>
      <c r="C13" s="117" t="s">
        <v>251</v>
      </c>
      <c r="D13" s="117"/>
      <c r="E13" s="117"/>
      <c r="F13" s="117"/>
      <c r="G13" s="117"/>
    </row>
    <row r="14" customFormat="false" ht="13.7" hidden="false" customHeight="true" outlineLevel="0" collapsed="false">
      <c r="A14" s="42"/>
      <c r="B14" s="53" t="s">
        <v>17</v>
      </c>
      <c r="C14" s="117" t="s">
        <v>252</v>
      </c>
      <c r="D14" s="117"/>
      <c r="E14" s="117"/>
      <c r="F14" s="117"/>
      <c r="G14" s="117"/>
    </row>
    <row r="15" customFormat="false" ht="13.7" hidden="false" customHeight="true" outlineLevel="0" collapsed="false">
      <c r="A15" s="42"/>
      <c r="B15" s="53" t="s">
        <v>17</v>
      </c>
      <c r="C15" s="117" t="s">
        <v>286</v>
      </c>
      <c r="D15" s="117"/>
      <c r="E15" s="117"/>
      <c r="F15" s="117"/>
      <c r="G15" s="117"/>
    </row>
    <row r="16" customFormat="false" ht="13.7" hidden="false" customHeight="true" outlineLevel="0" collapsed="false">
      <c r="A16" s="42"/>
      <c r="B16" s="53" t="s">
        <v>17</v>
      </c>
      <c r="C16" s="117" t="s">
        <v>287</v>
      </c>
      <c r="D16" s="117"/>
      <c r="E16" s="117"/>
      <c r="F16" s="117"/>
      <c r="G16" s="117"/>
    </row>
    <row r="17" customFormat="false" ht="10.5" hidden="false" customHeight="false" outlineLevel="0" collapsed="false">
      <c r="A17" s="42"/>
      <c r="C17" s="43"/>
      <c r="D17" s="42"/>
      <c r="E17" s="42"/>
      <c r="F17" s="42"/>
      <c r="G17" s="42"/>
    </row>
    <row r="18" customFormat="false" ht="10.5" hidden="false" customHeight="false" outlineLevel="0" collapsed="false">
      <c r="A18" s="42"/>
      <c r="B18" s="0"/>
      <c r="C18" s="53"/>
      <c r="D18" s="63"/>
      <c r="E18" s="75"/>
      <c r="F18" s="75"/>
      <c r="G18" s="75"/>
    </row>
    <row r="19" customFormat="false" ht="10.5" hidden="false" customHeight="false" outlineLevel="0" collapsed="false">
      <c r="A19" s="42"/>
      <c r="B19" s="0"/>
      <c r="C19" s="53"/>
      <c r="D19" s="63"/>
      <c r="E19" s="75"/>
      <c r="F19" s="75"/>
      <c r="G19" s="75"/>
    </row>
    <row r="20" s="59" customFormat="true" ht="10.5" hidden="false" customHeight="false" outlineLevel="0" collapsed="false">
      <c r="A20" s="56" t="str">
        <f aca="false">IF((ISNUMBER(B20)),$A$1,"")</f>
        <v>13.</v>
      </c>
      <c r="B20" s="57" t="n">
        <f aca="false">IF(AND(ISTEXT(C20),ISBLANK(D20)),COUNT($B$5:B18)+1,"")</f>
        <v>1</v>
      </c>
      <c r="C20" s="58" t="s">
        <v>288</v>
      </c>
    </row>
    <row r="21" s="59" customFormat="true" ht="80.55" hidden="false" customHeight="false" outlineLevel="0" collapsed="false">
      <c r="A21" s="56"/>
      <c r="C21" s="67" t="s">
        <v>289</v>
      </c>
      <c r="D21" s="63" t="s">
        <v>33</v>
      </c>
      <c r="E21" s="75" t="n">
        <v>1</v>
      </c>
      <c r="F21" s="75" t="n">
        <v>0</v>
      </c>
      <c r="G21" s="75" t="n">
        <f aca="false">E21*F21</f>
        <v>0</v>
      </c>
    </row>
    <row r="22" s="59" customFormat="true" ht="10.5" hidden="false" customHeight="false" outlineLevel="0" collapsed="false">
      <c r="A22" s="56"/>
      <c r="C22" s="67"/>
      <c r="D22" s="63"/>
      <c r="E22" s="75"/>
      <c r="F22" s="75"/>
      <c r="G22" s="75"/>
    </row>
    <row r="23" s="59" customFormat="true" ht="10.5" hidden="false" customHeight="false" outlineLevel="0" collapsed="false">
      <c r="A23" s="56" t="str">
        <f aca="false">IF((ISNUMBER(B23)),$A$1,"")</f>
        <v>13.</v>
      </c>
      <c r="B23" s="57" t="n">
        <f aca="false">IF(AND(ISTEXT(C23),ISBLANK(D23)),COUNT($B$5:B20)+1,"")</f>
        <v>2</v>
      </c>
      <c r="C23" s="58" t="s">
        <v>288</v>
      </c>
    </row>
    <row r="24" s="59" customFormat="true" ht="80.55" hidden="false" customHeight="false" outlineLevel="0" collapsed="false">
      <c r="A24" s="56"/>
      <c r="C24" s="67" t="s">
        <v>290</v>
      </c>
      <c r="D24" s="63" t="s">
        <v>33</v>
      </c>
      <c r="E24" s="75" t="n">
        <v>1</v>
      </c>
      <c r="F24" s="75" t="n">
        <v>0</v>
      </c>
      <c r="G24" s="75" t="n">
        <f aca="false">E24*F24</f>
        <v>0</v>
      </c>
    </row>
    <row r="25" s="59" customFormat="true" ht="10.5" hidden="false" customHeight="false" outlineLevel="0" collapsed="false">
      <c r="A25" s="56"/>
      <c r="C25" s="67"/>
      <c r="D25" s="63"/>
      <c r="E25" s="75"/>
      <c r="F25" s="75"/>
      <c r="G25" s="75"/>
    </row>
    <row r="26" s="59" customFormat="true" ht="10.5" hidden="false" customHeight="false" outlineLevel="0" collapsed="false">
      <c r="A26" s="56" t="str">
        <f aca="false">IF((ISNUMBER(B26)),$A$1,"")</f>
        <v>13.</v>
      </c>
      <c r="B26" s="57" t="n">
        <f aca="false">IF(AND(ISTEXT(C26),ISBLANK(D26)),COUNT($B$5:B23)+1,"")</f>
        <v>3</v>
      </c>
      <c r="C26" s="58" t="s">
        <v>291</v>
      </c>
    </row>
    <row r="27" s="59" customFormat="true" ht="99.95" hidden="false" customHeight="false" outlineLevel="0" collapsed="false">
      <c r="A27" s="56"/>
      <c r="C27" s="67" t="s">
        <v>292</v>
      </c>
      <c r="D27" s="63" t="s">
        <v>214</v>
      </c>
      <c r="E27" s="75" t="n">
        <v>14.1</v>
      </c>
      <c r="F27" s="75" t="n">
        <v>0</v>
      </c>
      <c r="G27" s="75" t="n">
        <f aca="false">E27*F27</f>
        <v>0</v>
      </c>
    </row>
    <row r="28" s="59" customFormat="true" ht="10.5" hidden="false" customHeight="false" outlineLevel="0" collapsed="false">
      <c r="A28" s="56"/>
      <c r="C28" s="67"/>
      <c r="D28" s="63"/>
      <c r="E28" s="75"/>
      <c r="F28" s="75"/>
      <c r="G28" s="75"/>
    </row>
    <row r="29" s="59" customFormat="true" ht="21" hidden="false" customHeight="false" outlineLevel="0" collapsed="false">
      <c r="A29" s="56" t="str">
        <f aca="false">IF((ISNUMBER(B29)),$A$1,"")</f>
        <v>13.</v>
      </c>
      <c r="B29" s="57" t="n">
        <f aca="false">IF(AND(ISTEXT(C29),ISBLANK(D29)),COUNT($B$5:B26)+1,"")</f>
        <v>4</v>
      </c>
      <c r="C29" s="58" t="s">
        <v>293</v>
      </c>
    </row>
    <row r="30" s="59" customFormat="true" ht="99.95" hidden="false" customHeight="false" outlineLevel="0" collapsed="false">
      <c r="A30" s="56"/>
      <c r="C30" s="67" t="s">
        <v>292</v>
      </c>
      <c r="D30" s="63" t="s">
        <v>214</v>
      </c>
      <c r="E30" s="75" t="n">
        <v>10.65</v>
      </c>
      <c r="F30" s="75" t="n">
        <v>0</v>
      </c>
      <c r="G30" s="75" t="n">
        <f aca="false">E30*F30</f>
        <v>0</v>
      </c>
    </row>
    <row r="31" s="59" customFormat="true" ht="10.5" hidden="false" customHeight="false" outlineLevel="0" collapsed="false">
      <c r="A31" s="56"/>
      <c r="C31" s="67"/>
      <c r="D31" s="63"/>
      <c r="E31" s="75"/>
      <c r="F31" s="75"/>
      <c r="G31" s="75"/>
    </row>
    <row r="32" s="59" customFormat="true" ht="10.5" hidden="false" customHeight="false" outlineLevel="0" collapsed="false">
      <c r="A32" s="56" t="str">
        <f aca="false">IF((ISNUMBER(B32)),$A$1,"")</f>
        <v>13.</v>
      </c>
      <c r="B32" s="57" t="n">
        <f aca="false">IF(AND(ISTEXT(C32),ISBLANK(D32)),COUNT($B$5:B29)+1,"")</f>
        <v>5</v>
      </c>
      <c r="C32" s="58" t="s">
        <v>294</v>
      </c>
    </row>
    <row r="33" s="59" customFormat="true" ht="99.95" hidden="false" customHeight="false" outlineLevel="0" collapsed="false">
      <c r="A33" s="56"/>
      <c r="C33" s="67" t="s">
        <v>295</v>
      </c>
      <c r="D33" s="63" t="s">
        <v>214</v>
      </c>
      <c r="E33" s="75" t="n">
        <v>25.7</v>
      </c>
      <c r="F33" s="75" t="n">
        <v>0</v>
      </c>
      <c r="G33" s="75" t="n">
        <f aca="false">E33*F33</f>
        <v>0</v>
      </c>
    </row>
    <row r="34" s="59" customFormat="true" ht="10.5" hidden="false" customHeight="false" outlineLevel="0" collapsed="false">
      <c r="A34" s="56"/>
      <c r="C34" s="67"/>
      <c r="D34" s="63"/>
      <c r="E34" s="75"/>
      <c r="F34" s="75"/>
      <c r="G34" s="75"/>
    </row>
    <row r="35" s="59" customFormat="true" ht="21" hidden="false" customHeight="false" outlineLevel="0" collapsed="false">
      <c r="A35" s="56" t="str">
        <f aca="false">IF((ISNUMBER(B35)),$A$1,"")</f>
        <v>13.</v>
      </c>
      <c r="B35" s="57" t="n">
        <f aca="false">IF(AND(ISTEXT(C35),ISBLANK(D35)),COUNT($B$5:B32)+1,"")</f>
        <v>6</v>
      </c>
      <c r="C35" s="58" t="s">
        <v>296</v>
      </c>
    </row>
    <row r="36" s="59" customFormat="true" ht="80.55" hidden="false" customHeight="false" outlineLevel="0" collapsed="false">
      <c r="A36" s="56"/>
      <c r="C36" s="67" t="s">
        <v>297</v>
      </c>
      <c r="D36" s="63" t="s">
        <v>82</v>
      </c>
      <c r="E36" s="75" t="n">
        <v>230</v>
      </c>
      <c r="F36" s="75" t="n">
        <v>0</v>
      </c>
      <c r="G36" s="75" t="n">
        <f aca="false">E36*F36</f>
        <v>0</v>
      </c>
    </row>
    <row r="37" s="59" customFormat="true" ht="10.5" hidden="false" customHeight="false" outlineLevel="0" collapsed="false">
      <c r="A37" s="56"/>
      <c r="C37" s="67"/>
      <c r="D37" s="63"/>
      <c r="E37" s="75"/>
      <c r="F37" s="75"/>
      <c r="G37" s="75"/>
    </row>
    <row r="38" s="59" customFormat="true" ht="10.5" hidden="false" customHeight="false" outlineLevel="0" collapsed="false">
      <c r="A38" s="56" t="str">
        <f aca="false">IF((ISNUMBER(B38)),$A$1,"")</f>
        <v>13.</v>
      </c>
      <c r="B38" s="57" t="n">
        <f aca="false">IF(AND(ISTEXT(C38),ISBLANK(D38)),COUNT($B$5:B35)+1,"")</f>
        <v>7</v>
      </c>
      <c r="C38" s="58" t="s">
        <v>298</v>
      </c>
      <c r="D38" s="63"/>
      <c r="E38" s="75"/>
      <c r="F38" s="75"/>
      <c r="G38" s="75"/>
    </row>
    <row r="39" s="59" customFormat="true" ht="138.8" hidden="false" customHeight="false" outlineLevel="0" collapsed="false">
      <c r="A39" s="56"/>
      <c r="B39" s="57"/>
      <c r="C39" s="62" t="s">
        <v>299</v>
      </c>
      <c r="D39" s="63" t="s">
        <v>23</v>
      </c>
      <c r="E39" s="75" t="n">
        <v>48</v>
      </c>
      <c r="F39" s="75" t="n">
        <v>0</v>
      </c>
      <c r="G39" s="75" t="n">
        <f aca="false">E39*F39</f>
        <v>0</v>
      </c>
    </row>
    <row r="40" customFormat="false" ht="10.5" hidden="false" customHeight="false" outlineLevel="0" collapsed="false">
      <c r="A40" s="42"/>
      <c r="C40" s="43"/>
      <c r="D40" s="42"/>
      <c r="E40" s="42"/>
      <c r="F40" s="42"/>
      <c r="G40" s="42"/>
    </row>
    <row r="41" customFormat="false" ht="10.5" hidden="false" customHeight="false" outlineLevel="0" collapsed="false">
      <c r="A41" s="42"/>
      <c r="B41" s="69"/>
      <c r="C41" s="70" t="str">
        <f aca="false">"UKUPNO "&amp;C1</f>
        <v>UKUPNO BRAVARSKI RADOVI</v>
      </c>
      <c r="D41" s="71"/>
      <c r="E41" s="47"/>
      <c r="F41" s="47"/>
      <c r="G41" s="47" t="n">
        <f aca="false">SUM(G18:G39)</f>
        <v>0</v>
      </c>
    </row>
    <row r="42" customFormat="false" ht="10.5" hidden="false" customHeight="false" outlineLevel="0" collapsed="false">
      <c r="A42" s="68"/>
    </row>
  </sheetData>
  <mergeCells count="10">
    <mergeCell ref="C7:G7"/>
    <mergeCell ref="C8:G8"/>
    <mergeCell ref="C9:G9"/>
    <mergeCell ref="C10:G10"/>
    <mergeCell ref="C11:G11"/>
    <mergeCell ref="C12:G12"/>
    <mergeCell ref="C13:G13"/>
    <mergeCell ref="C14:G14"/>
    <mergeCell ref="C15:G15"/>
    <mergeCell ref="C16:G16"/>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8" man="true" max="16383" min="0"/>
  </rowBreaks>
</worksheet>
</file>

<file path=xl/worksheets/sheet15.xml><?xml version="1.0" encoding="utf-8"?>
<worksheet xmlns="http://schemas.openxmlformats.org/spreadsheetml/2006/main" xmlns:r="http://schemas.openxmlformats.org/officeDocument/2006/relationships">
  <sheetPr filterMode="false">
    <pageSetUpPr fitToPage="false"/>
  </sheetPr>
  <dimension ref="A1:G18"/>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pane xSplit="0" ySplit="3" topLeftCell="A4" activePane="bottomLeft" state="frozen"/>
      <selection pane="topLeft" activeCell="A1" activeCellId="0" sqref="A1"/>
      <selection pane="bottomLeft" activeCell="F14" activeCellId="0" sqref="F14"/>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56"/>
    <col collapsed="false" customWidth="true" hidden="false" outlineLevel="0" max="7" min="7" style="36" width="12.98"/>
    <col collapsed="false" customWidth="true" hidden="false" outlineLevel="0" max="1025" min="8" style="0" width="8.7"/>
  </cols>
  <sheetData>
    <row r="1" customFormat="false" ht="12.75" hidden="false" customHeight="false" outlineLevel="0" collapsed="false">
      <c r="A1" s="37" t="s">
        <v>5</v>
      </c>
      <c r="B1" s="38"/>
      <c r="C1" s="39" t="s">
        <v>6</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2.75" hidden="false" customHeight="false" outlineLevel="0" collapsed="false">
      <c r="A5" s="42"/>
      <c r="C5" s="49" t="s">
        <v>16</v>
      </c>
      <c r="D5" s="50"/>
      <c r="E5" s="51"/>
      <c r="F5" s="52"/>
      <c r="G5" s="52"/>
    </row>
    <row r="6" customFormat="false" ht="12.75" hidden="false" customHeight="false" outlineLevel="0" collapsed="false">
      <c r="A6" s="42"/>
      <c r="C6" s="49"/>
      <c r="D6" s="50"/>
      <c r="E6" s="51"/>
      <c r="F6" s="52"/>
      <c r="G6" s="52"/>
    </row>
    <row r="7" customFormat="false" ht="19.35" hidden="false" customHeight="true" outlineLevel="0" collapsed="false">
      <c r="A7" s="42"/>
      <c r="B7" s="53" t="s">
        <v>17</v>
      </c>
      <c r="C7" s="54" t="s">
        <v>18</v>
      </c>
      <c r="D7" s="54"/>
      <c r="E7" s="54"/>
      <c r="F7" s="54"/>
      <c r="G7" s="54"/>
    </row>
    <row r="8" customFormat="false" ht="23.65" hidden="false" customHeight="true" outlineLevel="0" collapsed="false">
      <c r="A8" s="42"/>
      <c r="B8" s="53" t="s">
        <v>17</v>
      </c>
      <c r="C8" s="55" t="s">
        <v>19</v>
      </c>
      <c r="D8" s="55"/>
      <c r="E8" s="55"/>
      <c r="F8" s="55"/>
      <c r="G8" s="55"/>
    </row>
    <row r="9" customFormat="false" ht="103.7" hidden="false" customHeight="true" outlineLevel="0" collapsed="false">
      <c r="A9" s="42"/>
      <c r="B9" s="53" t="s">
        <v>17</v>
      </c>
      <c r="C9" s="55" t="s">
        <v>300</v>
      </c>
      <c r="D9" s="55"/>
      <c r="E9" s="55"/>
      <c r="F9" s="55"/>
      <c r="G9" s="55"/>
    </row>
    <row r="10" customFormat="false" ht="12.75" hidden="false" customHeight="false" outlineLevel="0" collapsed="false">
      <c r="A10" s="42"/>
      <c r="C10" s="49"/>
      <c r="D10" s="50"/>
      <c r="E10" s="51"/>
      <c r="F10" s="52"/>
      <c r="G10" s="52"/>
    </row>
    <row r="11" customFormat="false" ht="12.75" hidden="false" customHeight="false" outlineLevel="0" collapsed="false">
      <c r="A11" s="42"/>
      <c r="C11" s="123"/>
      <c r="D11" s="42"/>
      <c r="E11" s="42"/>
      <c r="F11" s="42"/>
      <c r="G11" s="42"/>
    </row>
    <row r="12" customFormat="false" ht="12.75" hidden="false" customHeight="false" outlineLevel="0" collapsed="false">
      <c r="A12" s="42"/>
      <c r="C12" s="123"/>
      <c r="D12" s="42"/>
      <c r="E12" s="42"/>
      <c r="F12" s="42"/>
      <c r="G12" s="42"/>
    </row>
    <row r="13" s="59" customFormat="true" ht="10.5" hidden="false" customHeight="false" outlineLevel="0" collapsed="false">
      <c r="A13" s="56" t="str">
        <f aca="false">IF((ISNUMBER(B13)),$A$1,"")</f>
        <v>14.</v>
      </c>
      <c r="B13" s="57" t="n">
        <f aca="false">IF(AND(ISTEXT(C13),ISBLANK(D13)),COUNT($B$5:B11)+1,"")</f>
        <v>1</v>
      </c>
      <c r="C13" s="58" t="s">
        <v>301</v>
      </c>
      <c r="D13" s="60"/>
      <c r="E13" s="61"/>
      <c r="F13" s="61"/>
      <c r="G13" s="61"/>
    </row>
    <row r="14" s="59" customFormat="true" ht="75.2" hidden="false" customHeight="true" outlineLevel="0" collapsed="false">
      <c r="A14" s="56"/>
      <c r="B14" s="57"/>
      <c r="C14" s="124" t="s">
        <v>302</v>
      </c>
      <c r="D14" s="60"/>
      <c r="E14" s="61"/>
      <c r="F14" s="61"/>
      <c r="G14" s="61"/>
    </row>
    <row r="15" customFormat="false" ht="167.9" hidden="false" customHeight="false" outlineLevel="0" collapsed="false">
      <c r="A15" s="42"/>
      <c r="C15" s="125" t="s">
        <v>303</v>
      </c>
      <c r="D15" s="83" t="s">
        <v>33</v>
      </c>
      <c r="E15" s="83" t="n">
        <v>1</v>
      </c>
      <c r="F15" s="83" t="n">
        <v>0</v>
      </c>
      <c r="G15" s="83" t="n">
        <f aca="false">IF(ISBLANK(F15),"",E15*F15)</f>
        <v>0</v>
      </c>
    </row>
    <row r="16" customFormat="false" ht="10.5" hidden="false" customHeight="false" outlineLevel="0" collapsed="false">
      <c r="A16" s="42"/>
      <c r="C16" s="43"/>
      <c r="D16" s="42"/>
      <c r="E16" s="42"/>
      <c r="F16" s="42"/>
      <c r="G16" s="42"/>
    </row>
    <row r="17" customFormat="false" ht="10.5" hidden="false" customHeight="false" outlineLevel="0" collapsed="false">
      <c r="A17" s="42"/>
      <c r="C17" s="43"/>
      <c r="D17" s="42"/>
      <c r="E17" s="42"/>
      <c r="F17" s="42"/>
      <c r="G17" s="42"/>
    </row>
    <row r="18" customFormat="false" ht="10.5" hidden="false" customHeight="false" outlineLevel="0" collapsed="false">
      <c r="A18" s="68"/>
      <c r="B18" s="69"/>
      <c r="C18" s="70" t="str">
        <f aca="false">"UKUPNO "&amp;C1</f>
        <v>UKUPNO DIZALO</v>
      </c>
      <c r="D18" s="71"/>
      <c r="E18" s="47"/>
      <c r="F18" s="47"/>
      <c r="G18" s="47" t="n">
        <f aca="false">SUM(G10:G17)</f>
        <v>0</v>
      </c>
    </row>
  </sheetData>
  <mergeCells count="3">
    <mergeCell ref="C7:G7"/>
    <mergeCell ref="C8:G8"/>
    <mergeCell ref="C9:G9"/>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35"/>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pane xSplit="0" ySplit="3" topLeftCell="A4" activePane="bottomLeft" state="frozen"/>
      <selection pane="topLeft" activeCell="A1" activeCellId="0" sqref="A1"/>
      <selection pane="bottomLeft" activeCell="F27" activeCellId="0" sqref="F27"/>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56"/>
    <col collapsed="false" customWidth="true" hidden="false" outlineLevel="0" max="7" min="7" style="36" width="12.98"/>
    <col collapsed="false" customWidth="true" hidden="false" outlineLevel="0" max="1025" min="8" style="0" width="8.7"/>
  </cols>
  <sheetData>
    <row r="1" customFormat="false" ht="12.75" hidden="false" customHeight="false" outlineLevel="0" collapsed="false">
      <c r="A1" s="37" t="s">
        <v>10</v>
      </c>
      <c r="B1" s="38"/>
      <c r="C1" s="39" t="s">
        <v>11</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2.75" hidden="false" customHeight="false" outlineLevel="0" collapsed="false">
      <c r="A5" s="42"/>
      <c r="C5" s="49" t="s">
        <v>16</v>
      </c>
      <c r="D5" s="50"/>
      <c r="E5" s="51"/>
      <c r="F5" s="52"/>
      <c r="G5" s="52"/>
    </row>
    <row r="6" customFormat="false" ht="12.75" hidden="false" customHeight="false" outlineLevel="0" collapsed="false">
      <c r="A6" s="42"/>
      <c r="C6" s="49"/>
      <c r="D6" s="50"/>
      <c r="E6" s="51"/>
      <c r="F6" s="52"/>
      <c r="G6" s="52"/>
    </row>
    <row r="7" customFormat="false" ht="19.35" hidden="false" customHeight="true" outlineLevel="0" collapsed="false">
      <c r="A7" s="42"/>
      <c r="B7" s="53" t="s">
        <v>17</v>
      </c>
      <c r="C7" s="54" t="s">
        <v>18</v>
      </c>
      <c r="D7" s="54"/>
      <c r="E7" s="54"/>
      <c r="F7" s="54"/>
      <c r="G7" s="54"/>
    </row>
    <row r="8" customFormat="false" ht="23.65" hidden="false" customHeight="true" outlineLevel="0" collapsed="false">
      <c r="A8" s="42"/>
      <c r="B8" s="53" t="s">
        <v>17</v>
      </c>
      <c r="C8" s="55" t="s">
        <v>19</v>
      </c>
      <c r="D8" s="55"/>
      <c r="E8" s="55"/>
      <c r="F8" s="55"/>
      <c r="G8" s="55"/>
    </row>
    <row r="9" customFormat="false" ht="133.15" hidden="false" customHeight="true" outlineLevel="0" collapsed="false">
      <c r="A9" s="42"/>
      <c r="B9" s="53" t="s">
        <v>17</v>
      </c>
      <c r="C9" s="55" t="s">
        <v>20</v>
      </c>
      <c r="D9" s="55"/>
      <c r="E9" s="55"/>
      <c r="F9" s="55"/>
      <c r="G9" s="55"/>
    </row>
    <row r="10" s="59" customFormat="true" ht="12.75" hidden="false" customHeight="false" outlineLevel="0" collapsed="false">
      <c r="A10" s="56"/>
      <c r="B10" s="57"/>
      <c r="C10" s="58"/>
      <c r="D10" s="50"/>
      <c r="E10" s="51"/>
      <c r="F10" s="52"/>
      <c r="G10" s="52"/>
    </row>
    <row r="11" s="59" customFormat="true" ht="10.5" hidden="false" customHeight="false" outlineLevel="0" collapsed="false">
      <c r="A11" s="56" t="str">
        <f aca="false">IF((ISNUMBER(B11)),$A$1,"")</f>
        <v>1.</v>
      </c>
      <c r="B11" s="57" t="n">
        <f aca="false">IF(AND(ISTEXT(C11),ISBLANK(D11)),COUNT($B$5:B10)+1,"")</f>
        <v>1</v>
      </c>
      <c r="C11" s="58" t="s">
        <v>21</v>
      </c>
      <c r="D11" s="60"/>
      <c r="E11" s="61"/>
      <c r="F11" s="61"/>
      <c r="G11" s="61"/>
    </row>
    <row r="12" s="59" customFormat="true" ht="55.7" hidden="false" customHeight="true" outlineLevel="0" collapsed="false">
      <c r="A12" s="56"/>
      <c r="B12" s="57"/>
      <c r="C12" s="62" t="s">
        <v>22</v>
      </c>
      <c r="D12" s="63" t="s">
        <v>23</v>
      </c>
      <c r="E12" s="63" t="n">
        <v>15</v>
      </c>
      <c r="F12" s="63" t="n">
        <v>0</v>
      </c>
      <c r="G12" s="63" t="n">
        <f aca="false">IF(ISBLANK(F12),"",E12*F12)</f>
        <v>0</v>
      </c>
    </row>
    <row r="13" s="59" customFormat="true" ht="10.5" hidden="false" customHeight="false" outlineLevel="0" collapsed="false">
      <c r="A13" s="56"/>
      <c r="B13" s="57"/>
      <c r="C13" s="64"/>
      <c r="D13" s="56"/>
      <c r="E13" s="56"/>
      <c r="F13" s="56"/>
      <c r="G13" s="56"/>
    </row>
    <row r="14" s="59" customFormat="true" ht="10.5" hidden="false" customHeight="false" outlineLevel="0" collapsed="false">
      <c r="A14" s="56" t="str">
        <f aca="false">IF((ISNUMBER(B14)),$A$1,"")</f>
        <v>1.</v>
      </c>
      <c r="B14" s="57" t="n">
        <f aca="false">IF(AND(ISTEXT(C14),ISBLANK(D14)),COUNT($B$5:B11)+1,"")</f>
        <v>2</v>
      </c>
      <c r="C14" s="58" t="s">
        <v>24</v>
      </c>
      <c r="D14" s="60"/>
      <c r="E14" s="61"/>
      <c r="F14" s="61"/>
      <c r="G14" s="61"/>
    </row>
    <row r="15" s="59" customFormat="true" ht="68.1" hidden="false" customHeight="true" outlineLevel="0" collapsed="false">
      <c r="A15" s="56"/>
      <c r="B15" s="57"/>
      <c r="C15" s="62" t="s">
        <v>25</v>
      </c>
      <c r="D15" s="63" t="s">
        <v>23</v>
      </c>
      <c r="E15" s="63" t="n">
        <v>3</v>
      </c>
      <c r="F15" s="63" t="n">
        <v>0</v>
      </c>
      <c r="G15" s="63" t="n">
        <f aca="false">IF(ISBLANK(F15),"",E15*F15)</f>
        <v>0</v>
      </c>
    </row>
    <row r="16" s="59" customFormat="true" ht="10.5" hidden="false" customHeight="false" outlineLevel="0" collapsed="false">
      <c r="A16" s="56"/>
      <c r="B16" s="57"/>
      <c r="C16" s="64"/>
      <c r="D16" s="56"/>
      <c r="E16" s="56"/>
      <c r="F16" s="56"/>
      <c r="G16" s="56"/>
    </row>
    <row r="17" s="59" customFormat="true" ht="10.5" hidden="false" customHeight="false" outlineLevel="0" collapsed="false">
      <c r="A17" s="56" t="str">
        <f aca="false">IF((ISNUMBER(B17)),$A$1,"")</f>
        <v>1.</v>
      </c>
      <c r="B17" s="57" t="n">
        <f aca="false">IF(AND(ISTEXT(C17),ISBLANK(D17)),COUNT($B$5:B14)+1,"")</f>
        <v>3</v>
      </c>
      <c r="C17" s="58" t="s">
        <v>24</v>
      </c>
      <c r="D17" s="60"/>
      <c r="E17" s="61"/>
      <c r="F17" s="61"/>
      <c r="G17" s="61"/>
    </row>
    <row r="18" s="59" customFormat="true" ht="68.1" hidden="false" customHeight="true" outlineLevel="0" collapsed="false">
      <c r="A18" s="56"/>
      <c r="B18" s="57"/>
      <c r="C18" s="62" t="s">
        <v>26</v>
      </c>
      <c r="D18" s="63" t="s">
        <v>23</v>
      </c>
      <c r="E18" s="63" t="n">
        <v>5.52</v>
      </c>
      <c r="F18" s="63" t="n">
        <v>0</v>
      </c>
      <c r="G18" s="63" t="n">
        <f aca="false">IF(ISBLANK(F18),"",E18*F18)</f>
        <v>0</v>
      </c>
    </row>
    <row r="19" s="59" customFormat="true" ht="10.5" hidden="false" customHeight="false" outlineLevel="0" collapsed="false">
      <c r="A19" s="56"/>
      <c r="B19" s="57"/>
      <c r="C19" s="64"/>
      <c r="D19" s="56"/>
      <c r="E19" s="56"/>
      <c r="F19" s="56"/>
      <c r="G19" s="56"/>
    </row>
    <row r="20" s="59" customFormat="true" ht="21" hidden="false" customHeight="false" outlineLevel="0" collapsed="false">
      <c r="A20" s="56" t="str">
        <f aca="false">IF((ISNUMBER(B20)),$A$1,"")</f>
        <v>1.</v>
      </c>
      <c r="B20" s="57" t="n">
        <f aca="false">IF(AND(ISTEXT(C20),ISBLANK(D20)),COUNT($B$5:B17)+1,"")</f>
        <v>4</v>
      </c>
      <c r="C20" s="58" t="s">
        <v>27</v>
      </c>
      <c r="D20" s="60"/>
      <c r="E20" s="61"/>
      <c r="F20" s="61"/>
      <c r="G20" s="61"/>
    </row>
    <row r="21" s="59" customFormat="true" ht="51.45" hidden="false" customHeight="false" outlineLevel="0" collapsed="false">
      <c r="A21" s="56"/>
      <c r="B21" s="57"/>
      <c r="C21" s="62" t="s">
        <v>28</v>
      </c>
      <c r="D21" s="63" t="s">
        <v>23</v>
      </c>
      <c r="E21" s="63" t="n">
        <v>9</v>
      </c>
      <c r="F21" s="63" t="n">
        <v>0</v>
      </c>
      <c r="G21" s="63" t="n">
        <f aca="false">IF(ISBLANK(F21),"",E21*F21)</f>
        <v>0</v>
      </c>
    </row>
    <row r="22" s="59" customFormat="true" ht="10.5" hidden="false" customHeight="false" outlineLevel="0" collapsed="false">
      <c r="A22" s="56"/>
      <c r="B22" s="57"/>
      <c r="C22" s="65" t="n">
        <f aca="false">SUM(G35)</f>
        <v>0</v>
      </c>
      <c r="D22" s="56"/>
      <c r="E22" s="56"/>
      <c r="F22" s="56"/>
      <c r="G22" s="56"/>
    </row>
    <row r="23" s="59" customFormat="true" ht="10.5" hidden="false" customHeight="false" outlineLevel="0" collapsed="false">
      <c r="A23" s="56" t="str">
        <f aca="false">IF((ISNUMBER(B23)),$A$1,"")</f>
        <v>1.</v>
      </c>
      <c r="B23" s="57" t="n">
        <f aca="false">IF(AND(ISTEXT(C23),ISBLANK(D23)),COUNT($B$5:B21)+1,"")</f>
        <v>5</v>
      </c>
      <c r="C23" s="58" t="s">
        <v>29</v>
      </c>
      <c r="D23" s="60"/>
      <c r="E23" s="61"/>
      <c r="F23" s="61"/>
      <c r="G23" s="61"/>
    </row>
    <row r="24" s="59" customFormat="true" ht="32.05" hidden="false" customHeight="false" outlineLevel="0" collapsed="false">
      <c r="A24" s="56"/>
      <c r="B24" s="57"/>
      <c r="C24" s="62" t="s">
        <v>30</v>
      </c>
      <c r="D24" s="63" t="s">
        <v>23</v>
      </c>
      <c r="E24" s="63" t="n">
        <v>60</v>
      </c>
      <c r="F24" s="63" t="n">
        <v>0</v>
      </c>
      <c r="G24" s="63" t="n">
        <f aca="false">IF(ISBLANK(F24),"",E24*F24)</f>
        <v>0</v>
      </c>
    </row>
    <row r="25" s="59" customFormat="true" ht="10.5" hidden="false" customHeight="false" outlineLevel="0" collapsed="false">
      <c r="A25" s="56"/>
      <c r="B25" s="57"/>
      <c r="C25" s="64"/>
      <c r="D25" s="56"/>
      <c r="E25" s="56"/>
      <c r="F25" s="56"/>
      <c r="G25" s="56"/>
    </row>
    <row r="26" s="59" customFormat="true" ht="10.5" hidden="false" customHeight="false" outlineLevel="0" collapsed="false">
      <c r="A26" s="56" t="str">
        <f aca="false">IF((ISNUMBER(B26)),$A$1,"")</f>
        <v>1.</v>
      </c>
      <c r="B26" s="57" t="n">
        <f aca="false">IF(AND(ISTEXT(C26),ISBLANK(D26)),COUNT($B$5:B23)+1,"")</f>
        <v>6</v>
      </c>
      <c r="C26" s="58" t="s">
        <v>31</v>
      </c>
      <c r="D26" s="60"/>
      <c r="E26" s="61"/>
      <c r="F26" s="61"/>
      <c r="G26" s="61"/>
    </row>
    <row r="27" s="59" customFormat="true" ht="32.05" hidden="false" customHeight="false" outlineLevel="0" collapsed="false">
      <c r="A27" s="56"/>
      <c r="B27" s="57"/>
      <c r="C27" s="66" t="s">
        <v>32</v>
      </c>
      <c r="D27" s="63" t="s">
        <v>33</v>
      </c>
      <c r="E27" s="63" t="n">
        <v>1</v>
      </c>
      <c r="F27" s="63" t="n">
        <v>0</v>
      </c>
      <c r="G27" s="63" t="n">
        <f aca="false">IF(ISBLANK(F27),"",E27*F27)</f>
        <v>0</v>
      </c>
    </row>
    <row r="28" s="59" customFormat="true" ht="16.15" hidden="false" customHeight="true" outlineLevel="0" collapsed="false">
      <c r="A28" s="56"/>
      <c r="B28" s="57"/>
      <c r="C28" s="64"/>
      <c r="D28" s="56"/>
      <c r="E28" s="56"/>
      <c r="F28" s="56"/>
      <c r="G28" s="56"/>
    </row>
    <row r="29" s="59" customFormat="true" ht="34.5" hidden="false" customHeight="true" outlineLevel="0" collapsed="false">
      <c r="A29" s="56" t="str">
        <f aca="false">IF((ISNUMBER(B29)),$A$1,"")</f>
        <v>1.</v>
      </c>
      <c r="B29" s="57" t="n">
        <f aca="false">IF(AND(ISTEXT(C29),ISBLANK(D29)),COUNT($B$5:B27)+1,"")</f>
        <v>7</v>
      </c>
      <c r="C29" s="58" t="s">
        <v>34</v>
      </c>
      <c r="D29" s="60"/>
      <c r="E29" s="61"/>
      <c r="F29" s="61"/>
      <c r="G29" s="61"/>
    </row>
    <row r="30" s="59" customFormat="true" ht="22.35" hidden="false" customHeight="false" outlineLevel="0" collapsed="false">
      <c r="A30" s="56"/>
      <c r="B30" s="57"/>
      <c r="C30" s="67" t="s">
        <v>35</v>
      </c>
      <c r="D30" s="63" t="s">
        <v>36</v>
      </c>
      <c r="E30" s="63" t="n">
        <v>1</v>
      </c>
      <c r="F30" s="63" t="n">
        <v>0</v>
      </c>
      <c r="G30" s="63" t="n">
        <f aca="false">IF(ISBLANK(F30),"",E30*F30)</f>
        <v>0</v>
      </c>
    </row>
    <row r="31" s="59" customFormat="true" ht="10.5" hidden="false" customHeight="false" outlineLevel="0" collapsed="false">
      <c r="A31" s="56"/>
      <c r="B31" s="57"/>
      <c r="C31" s="67"/>
    </row>
    <row r="32" s="59" customFormat="true" ht="10.5" hidden="false" customHeight="false" outlineLevel="0" collapsed="false">
      <c r="A32" s="56" t="str">
        <f aca="false">IF((ISNUMBER(B32)),$A$1,"")</f>
        <v>1.</v>
      </c>
      <c r="B32" s="57" t="n">
        <f aca="false">IF(AND(ISTEXT(C32),ISBLANK(D32)),COUNT($B$5:B30)+1,"")</f>
        <v>8</v>
      </c>
      <c r="C32" s="58" t="s">
        <v>37</v>
      </c>
      <c r="D32" s="60"/>
      <c r="E32" s="61"/>
      <c r="F32" s="61"/>
      <c r="G32" s="61"/>
    </row>
    <row r="33" s="59" customFormat="true" ht="22.35" hidden="false" customHeight="false" outlineLevel="0" collapsed="false">
      <c r="A33" s="56"/>
      <c r="B33" s="57"/>
      <c r="C33" s="67" t="s">
        <v>38</v>
      </c>
      <c r="D33" s="63" t="s">
        <v>36</v>
      </c>
      <c r="E33" s="63" t="n">
        <v>1</v>
      </c>
      <c r="F33" s="63" t="n">
        <v>0</v>
      </c>
      <c r="G33" s="63" t="n">
        <f aca="false">IF(ISBLANK(F33),"",E33*F33)</f>
        <v>0</v>
      </c>
    </row>
    <row r="34" customFormat="false" ht="10.5" hidden="false" customHeight="false" outlineLevel="0" collapsed="false">
      <c r="A34" s="42"/>
      <c r="C34" s="43"/>
      <c r="D34" s="42"/>
      <c r="E34" s="42"/>
      <c r="F34" s="42"/>
      <c r="G34" s="42"/>
    </row>
    <row r="35" customFormat="false" ht="10.5" hidden="false" customHeight="false" outlineLevel="0" collapsed="false">
      <c r="A35" s="68"/>
      <c r="B35" s="69"/>
      <c r="C35" s="70" t="str">
        <f aca="false">"UKUPNO "&amp;C1</f>
        <v>UKUPNO RUŠENJA I DEMONTAŽE</v>
      </c>
      <c r="D35" s="71"/>
      <c r="E35" s="47"/>
      <c r="F35" s="47"/>
      <c r="G35" s="47" t="n">
        <f aca="false">SUM(G10:G34)</f>
        <v>0</v>
      </c>
    </row>
  </sheetData>
  <mergeCells count="3">
    <mergeCell ref="C7:G7"/>
    <mergeCell ref="C8:G8"/>
    <mergeCell ref="C9:G9"/>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G76"/>
  <sheetViews>
    <sheetView showFormulas="false" showGridLines="true" showRowColHeaders="true" showZeros="true" rightToLeft="false" tabSelected="false" showOutlineSymbols="true" defaultGridColor="true" view="pageBreakPreview" topLeftCell="A39" colorId="64" zoomScale="100" zoomScaleNormal="120" zoomScalePageLayoutView="100" workbookViewId="0">
      <selection pane="topLeft" activeCell="G70" activeCellId="0" sqref="G70"/>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41"/>
    <col collapsed="false" customWidth="true" hidden="false" outlineLevel="0" max="7" min="7" style="36" width="12.41"/>
    <col collapsed="false" customWidth="true" hidden="false" outlineLevel="0" max="1025" min="8" style="0" width="8.7"/>
  </cols>
  <sheetData>
    <row r="1" customFormat="false" ht="12.75" hidden="false" customHeight="false" outlineLevel="0" collapsed="false">
      <c r="A1" s="37" t="s">
        <v>39</v>
      </c>
      <c r="B1" s="38"/>
      <c r="C1" s="39" t="s">
        <v>40</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3"/>
      <c r="D6" s="42"/>
      <c r="E6" s="42"/>
      <c r="F6" s="42"/>
      <c r="G6" s="42"/>
    </row>
    <row r="7" customFormat="false" ht="43.7" hidden="false" customHeight="true" outlineLevel="0" collapsed="false">
      <c r="A7" s="42"/>
      <c r="B7" s="53" t="s">
        <v>17</v>
      </c>
      <c r="C7" s="72" t="s">
        <v>41</v>
      </c>
      <c r="D7" s="72"/>
      <c r="E7" s="72"/>
      <c r="F7" s="72"/>
      <c r="G7" s="72"/>
    </row>
    <row r="8" customFormat="false" ht="13.7" hidden="false" customHeight="true" outlineLevel="0" collapsed="false">
      <c r="A8" s="42"/>
      <c r="B8" s="53" t="s">
        <v>17</v>
      </c>
      <c r="C8" s="72" t="s">
        <v>42</v>
      </c>
      <c r="D8" s="72"/>
      <c r="E8" s="72"/>
      <c r="F8" s="72"/>
      <c r="G8" s="72"/>
    </row>
    <row r="9" customFormat="false" ht="23.65" hidden="false" customHeight="true" outlineLevel="0" collapsed="false">
      <c r="A9" s="42"/>
      <c r="B9" s="53" t="s">
        <v>17</v>
      </c>
      <c r="C9" s="72" t="s">
        <v>43</v>
      </c>
      <c r="D9" s="72"/>
      <c r="E9" s="72"/>
      <c r="F9" s="72"/>
      <c r="G9" s="72"/>
    </row>
    <row r="10" customFormat="false" ht="83.65" hidden="false" customHeight="true" outlineLevel="0" collapsed="false">
      <c r="A10" s="42"/>
      <c r="B10" s="53" t="s">
        <v>17</v>
      </c>
      <c r="C10" s="72" t="s">
        <v>44</v>
      </c>
      <c r="D10" s="72"/>
      <c r="E10" s="72"/>
      <c r="F10" s="72"/>
      <c r="G10" s="72"/>
    </row>
    <row r="11" customFormat="false" ht="63.75" hidden="false" customHeight="true" outlineLevel="0" collapsed="false">
      <c r="A11" s="42"/>
      <c r="B11" s="53" t="s">
        <v>17</v>
      </c>
      <c r="C11" s="72" t="s">
        <v>45</v>
      </c>
      <c r="D11" s="72"/>
      <c r="E11" s="72"/>
      <c r="F11" s="72"/>
      <c r="G11" s="72"/>
    </row>
    <row r="12" customFormat="false" ht="113.65" hidden="false" customHeight="true" outlineLevel="0" collapsed="false">
      <c r="A12" s="42"/>
      <c r="B12" s="53" t="s">
        <v>17</v>
      </c>
      <c r="C12" s="72" t="s">
        <v>46</v>
      </c>
      <c r="D12" s="72"/>
      <c r="E12" s="72"/>
      <c r="F12" s="72"/>
      <c r="G12" s="72"/>
    </row>
    <row r="13" customFormat="false" ht="33.75" hidden="false" customHeight="true" outlineLevel="0" collapsed="false">
      <c r="A13" s="42"/>
      <c r="B13" s="53" t="s">
        <v>17</v>
      </c>
      <c r="C13" s="72" t="s">
        <v>47</v>
      </c>
      <c r="D13" s="72"/>
      <c r="E13" s="72"/>
      <c r="F13" s="72"/>
      <c r="G13" s="72"/>
    </row>
    <row r="14" customFormat="false" ht="43.7" hidden="false" customHeight="true" outlineLevel="0" collapsed="false">
      <c r="A14" s="42"/>
      <c r="B14" s="53" t="s">
        <v>17</v>
      </c>
      <c r="C14" s="72" t="s">
        <v>48</v>
      </c>
      <c r="D14" s="72"/>
      <c r="E14" s="72"/>
      <c r="F14" s="72"/>
      <c r="G14" s="72"/>
    </row>
    <row r="15" customFormat="false" ht="33.75" hidden="false" customHeight="true" outlineLevel="0" collapsed="false">
      <c r="A15" s="42"/>
      <c r="B15" s="53" t="s">
        <v>17</v>
      </c>
      <c r="C15" s="72" t="s">
        <v>49</v>
      </c>
      <c r="D15" s="72"/>
      <c r="E15" s="72"/>
      <c r="F15" s="72"/>
      <c r="G15" s="72"/>
    </row>
    <row r="16" customFormat="false" ht="33.75" hidden="false" customHeight="true" outlineLevel="0" collapsed="false">
      <c r="A16" s="42"/>
      <c r="B16" s="53" t="s">
        <v>17</v>
      </c>
      <c r="C16" s="72" t="s">
        <v>50</v>
      </c>
      <c r="D16" s="72"/>
      <c r="E16" s="72"/>
      <c r="F16" s="72"/>
      <c r="G16" s="72"/>
    </row>
    <row r="17" customFormat="false" ht="37.5" hidden="false" customHeight="true" outlineLevel="0" collapsed="false">
      <c r="A17" s="42"/>
      <c r="B17" s="53" t="s">
        <v>17</v>
      </c>
      <c r="C17" s="72" t="s">
        <v>51</v>
      </c>
      <c r="D17" s="72"/>
      <c r="E17" s="72"/>
      <c r="F17" s="72"/>
      <c r="G17" s="72"/>
    </row>
    <row r="18" customFormat="false" ht="43.7" hidden="false" customHeight="true" outlineLevel="0" collapsed="false">
      <c r="A18" s="42"/>
      <c r="B18" s="53" t="s">
        <v>17</v>
      </c>
      <c r="C18" s="72" t="s">
        <v>52</v>
      </c>
      <c r="D18" s="72"/>
      <c r="E18" s="72"/>
      <c r="F18" s="72"/>
      <c r="G18" s="72"/>
    </row>
    <row r="19" customFormat="false" ht="53.65" hidden="false" customHeight="true" outlineLevel="0" collapsed="false">
      <c r="A19" s="42"/>
      <c r="B19" s="53" t="s">
        <v>17</v>
      </c>
      <c r="C19" s="72" t="s">
        <v>53</v>
      </c>
      <c r="D19" s="72"/>
      <c r="E19" s="72"/>
      <c r="F19" s="72"/>
      <c r="G19" s="72"/>
    </row>
    <row r="20" customFormat="false" ht="43.7" hidden="false" customHeight="true" outlineLevel="0" collapsed="false">
      <c r="A20" s="42"/>
      <c r="B20" s="53" t="s">
        <v>17</v>
      </c>
      <c r="C20" s="72" t="s">
        <v>54</v>
      </c>
      <c r="D20" s="72"/>
      <c r="E20" s="72"/>
      <c r="F20" s="72"/>
      <c r="G20" s="72"/>
    </row>
    <row r="21" customFormat="false" ht="83.65" hidden="false" customHeight="true" outlineLevel="0" collapsed="false">
      <c r="A21" s="42"/>
      <c r="B21" s="53" t="s">
        <v>17</v>
      </c>
      <c r="C21" s="72" t="s">
        <v>55</v>
      </c>
      <c r="D21" s="72"/>
      <c r="E21" s="72"/>
      <c r="F21" s="72"/>
      <c r="G21" s="72"/>
    </row>
    <row r="22" customFormat="false" ht="23.65" hidden="false" customHeight="true" outlineLevel="0" collapsed="false">
      <c r="A22" s="42"/>
      <c r="B22" s="53" t="s">
        <v>17</v>
      </c>
      <c r="C22" s="72" t="s">
        <v>56</v>
      </c>
      <c r="D22" s="72"/>
      <c r="E22" s="72"/>
      <c r="F22" s="72"/>
      <c r="G22" s="72"/>
    </row>
    <row r="23" customFormat="false" ht="33.75" hidden="false" customHeight="true" outlineLevel="0" collapsed="false">
      <c r="A23" s="42"/>
      <c r="B23" s="53" t="s">
        <v>17</v>
      </c>
      <c r="C23" s="72" t="s">
        <v>57</v>
      </c>
      <c r="D23" s="72"/>
      <c r="E23" s="72"/>
      <c r="F23" s="72"/>
      <c r="G23" s="72"/>
    </row>
    <row r="24" customFormat="false" ht="13.7" hidden="false" customHeight="true" outlineLevel="0" collapsed="false">
      <c r="A24" s="42"/>
      <c r="B24" s="53" t="s">
        <v>17</v>
      </c>
      <c r="C24" s="72" t="s">
        <v>58</v>
      </c>
      <c r="D24" s="72"/>
      <c r="E24" s="72"/>
      <c r="F24" s="72"/>
      <c r="G24" s="72"/>
    </row>
    <row r="25" customFormat="false" ht="10.5" hidden="false" customHeight="false" outlineLevel="0" collapsed="false">
      <c r="A25" s="42"/>
      <c r="B25" s="53"/>
      <c r="C25" s="73"/>
      <c r="D25" s="73"/>
      <c r="E25" s="73"/>
      <c r="F25" s="73"/>
      <c r="G25" s="73"/>
    </row>
    <row r="26" customFormat="false" ht="10.5" hidden="false" customHeight="false" outlineLevel="0" collapsed="false">
      <c r="A26" s="42"/>
      <c r="B26" s="53"/>
      <c r="C26" s="49" t="s">
        <v>59</v>
      </c>
      <c r="D26" s="73"/>
      <c r="E26" s="73"/>
      <c r="F26" s="73"/>
      <c r="G26" s="73"/>
    </row>
    <row r="27" customFormat="false" ht="10.5" hidden="false" customHeight="false" outlineLevel="0" collapsed="false">
      <c r="A27" s="42"/>
      <c r="B27" s="53"/>
      <c r="C27" s="49"/>
      <c r="D27" s="73"/>
      <c r="E27" s="73"/>
      <c r="F27" s="73"/>
      <c r="G27" s="73"/>
    </row>
    <row r="28" customFormat="false" ht="73.7" hidden="false" customHeight="true" outlineLevel="0" collapsed="false">
      <c r="A28" s="42"/>
      <c r="B28" s="53" t="s">
        <v>17</v>
      </c>
      <c r="C28" s="72" t="s">
        <v>60</v>
      </c>
      <c r="D28" s="72"/>
      <c r="E28" s="72"/>
      <c r="F28" s="72"/>
      <c r="G28" s="72"/>
    </row>
    <row r="29" customFormat="false" ht="101.25" hidden="false" customHeight="true" outlineLevel="0" collapsed="false">
      <c r="A29" s="42"/>
      <c r="B29" s="53" t="s">
        <v>17</v>
      </c>
      <c r="C29" s="72" t="s">
        <v>61</v>
      </c>
      <c r="D29" s="72"/>
      <c r="E29" s="72"/>
      <c r="F29" s="72"/>
      <c r="G29" s="72"/>
    </row>
    <row r="30" customFormat="false" ht="23.65" hidden="false" customHeight="true" outlineLevel="0" collapsed="false">
      <c r="A30" s="42"/>
      <c r="B30" s="53" t="s">
        <v>17</v>
      </c>
      <c r="C30" s="72" t="s">
        <v>62</v>
      </c>
      <c r="D30" s="72"/>
      <c r="E30" s="72"/>
      <c r="F30" s="72"/>
      <c r="G30" s="72"/>
    </row>
    <row r="31" customFormat="false" ht="43.7" hidden="false" customHeight="true" outlineLevel="0" collapsed="false">
      <c r="A31" s="42"/>
      <c r="B31" s="53" t="s">
        <v>17</v>
      </c>
      <c r="C31" s="72" t="s">
        <v>63</v>
      </c>
      <c r="D31" s="72"/>
      <c r="E31" s="72"/>
      <c r="F31" s="72"/>
      <c r="G31" s="72"/>
    </row>
    <row r="32" customFormat="false" ht="10.5" hidden="false" customHeight="true" outlineLevel="0" collapsed="false">
      <c r="A32" s="42"/>
      <c r="B32" s="53"/>
      <c r="C32" s="72"/>
      <c r="D32" s="72"/>
      <c r="E32" s="72"/>
      <c r="F32" s="72"/>
      <c r="G32" s="72"/>
    </row>
    <row r="33" customFormat="false" ht="10.5" hidden="false" customHeight="false" outlineLevel="0" collapsed="false">
      <c r="A33" s="42"/>
      <c r="B33" s="53"/>
      <c r="C33" s="49" t="s">
        <v>64</v>
      </c>
      <c r="D33" s="73"/>
      <c r="E33" s="73"/>
      <c r="F33" s="73"/>
      <c r="G33" s="73"/>
    </row>
    <row r="34" customFormat="false" ht="10.5" hidden="false" customHeight="false" outlineLevel="0" collapsed="false">
      <c r="A34" s="42"/>
      <c r="B34" s="53"/>
      <c r="C34" s="74"/>
      <c r="D34" s="73"/>
      <c r="E34" s="73"/>
      <c r="F34" s="73"/>
      <c r="G34" s="73"/>
    </row>
    <row r="35" customFormat="false" ht="23.65" hidden="false" customHeight="true" outlineLevel="0" collapsed="false">
      <c r="A35" s="42"/>
      <c r="B35" s="53" t="s">
        <v>17</v>
      </c>
      <c r="C35" s="72" t="s">
        <v>65</v>
      </c>
      <c r="D35" s="72"/>
      <c r="E35" s="72"/>
      <c r="F35" s="72"/>
      <c r="G35" s="72"/>
    </row>
    <row r="36" customFormat="false" ht="63.75" hidden="false" customHeight="true" outlineLevel="0" collapsed="false">
      <c r="A36" s="42"/>
      <c r="B36" s="53" t="s">
        <v>17</v>
      </c>
      <c r="C36" s="72" t="s">
        <v>66</v>
      </c>
      <c r="D36" s="72"/>
      <c r="E36" s="72"/>
      <c r="F36" s="72"/>
      <c r="G36" s="72"/>
    </row>
    <row r="37" customFormat="false" ht="10.5" hidden="false" customHeight="true" outlineLevel="0" collapsed="false">
      <c r="A37" s="42"/>
      <c r="B37" s="53"/>
      <c r="C37" s="72"/>
      <c r="D37" s="72"/>
      <c r="E37" s="72"/>
      <c r="F37" s="72"/>
      <c r="G37" s="72"/>
    </row>
    <row r="38" customFormat="false" ht="13.7" hidden="false" customHeight="true" outlineLevel="0" collapsed="false">
      <c r="A38" s="42"/>
      <c r="B38" s="53"/>
      <c r="C38" s="49" t="s">
        <v>67</v>
      </c>
      <c r="D38" s="49"/>
      <c r="E38" s="49"/>
      <c r="F38" s="49"/>
      <c r="G38" s="49"/>
    </row>
    <row r="39" customFormat="false" ht="10.5" hidden="false" customHeight="true" outlineLevel="0" collapsed="false">
      <c r="A39" s="42"/>
      <c r="B39" s="53"/>
      <c r="C39" s="72"/>
      <c r="D39" s="72"/>
      <c r="E39" s="72"/>
      <c r="F39" s="72"/>
      <c r="G39" s="72"/>
    </row>
    <row r="40" customFormat="false" ht="13.7" hidden="false" customHeight="true" outlineLevel="0" collapsed="false">
      <c r="A40" s="42"/>
      <c r="B40" s="53" t="s">
        <v>17</v>
      </c>
      <c r="C40" s="72" t="s">
        <v>68</v>
      </c>
      <c r="D40" s="72"/>
      <c r="E40" s="72"/>
      <c r="F40" s="72"/>
      <c r="G40" s="72"/>
    </row>
    <row r="41" customFormat="false" ht="23.65" hidden="false" customHeight="true" outlineLevel="0" collapsed="false">
      <c r="A41" s="42"/>
      <c r="B41" s="53" t="s">
        <v>17</v>
      </c>
      <c r="C41" s="72" t="s">
        <v>69</v>
      </c>
      <c r="D41" s="72"/>
      <c r="E41" s="72"/>
      <c r="F41" s="72"/>
      <c r="G41" s="72"/>
    </row>
    <row r="42" customFormat="false" ht="43.7" hidden="false" customHeight="true" outlineLevel="0" collapsed="false">
      <c r="A42" s="42"/>
      <c r="B42" s="53" t="s">
        <v>17</v>
      </c>
      <c r="C42" s="72" t="s">
        <v>70</v>
      </c>
      <c r="D42" s="72"/>
      <c r="E42" s="72"/>
      <c r="F42" s="72"/>
      <c r="G42" s="72"/>
    </row>
    <row r="43" customFormat="false" ht="62.45" hidden="false" customHeight="true" outlineLevel="0" collapsed="false">
      <c r="A43" s="42"/>
      <c r="B43" s="53" t="s">
        <v>17</v>
      </c>
      <c r="C43" s="72" t="s">
        <v>71</v>
      </c>
      <c r="D43" s="72"/>
      <c r="E43" s="72"/>
      <c r="F43" s="72"/>
      <c r="G43" s="72"/>
    </row>
    <row r="44" customFormat="false" ht="33.75" hidden="false" customHeight="true" outlineLevel="0" collapsed="false">
      <c r="A44" s="42"/>
      <c r="B44" s="53" t="s">
        <v>17</v>
      </c>
      <c r="C44" s="72" t="s">
        <v>72</v>
      </c>
      <c r="D44" s="72"/>
      <c r="E44" s="72"/>
      <c r="F44" s="72"/>
      <c r="G44" s="72"/>
    </row>
    <row r="45" customFormat="false" ht="23.65" hidden="false" customHeight="true" outlineLevel="0" collapsed="false">
      <c r="A45" s="42"/>
      <c r="B45" s="53" t="s">
        <v>17</v>
      </c>
      <c r="C45" s="72" t="s">
        <v>73</v>
      </c>
      <c r="D45" s="72"/>
      <c r="E45" s="72"/>
      <c r="F45" s="72"/>
      <c r="G45" s="72"/>
    </row>
    <row r="46" customFormat="false" ht="71.85" hidden="false" customHeight="true" outlineLevel="0" collapsed="false">
      <c r="A46" s="42"/>
      <c r="B46" s="53" t="s">
        <v>17</v>
      </c>
      <c r="C46" s="72" t="s">
        <v>74</v>
      </c>
      <c r="D46" s="72"/>
      <c r="E46" s="72"/>
      <c r="F46" s="72"/>
      <c r="G46" s="72"/>
    </row>
    <row r="47" customFormat="false" ht="53.65" hidden="false" customHeight="true" outlineLevel="0" collapsed="false">
      <c r="A47" s="42"/>
      <c r="B47" s="53" t="s">
        <v>17</v>
      </c>
      <c r="C47" s="72" t="s">
        <v>75</v>
      </c>
      <c r="D47" s="72"/>
      <c r="E47" s="72"/>
      <c r="F47" s="72"/>
      <c r="G47" s="72"/>
    </row>
    <row r="48" customFormat="false" ht="23.65" hidden="false" customHeight="true" outlineLevel="0" collapsed="false">
      <c r="A48" s="42"/>
      <c r="B48" s="53" t="s">
        <v>17</v>
      </c>
      <c r="C48" s="72" t="s">
        <v>76</v>
      </c>
      <c r="D48" s="72"/>
      <c r="E48" s="72"/>
      <c r="F48" s="72"/>
      <c r="G48" s="72"/>
    </row>
    <row r="49" customFormat="false" ht="10.5" hidden="false" customHeight="false" outlineLevel="0" collapsed="false">
      <c r="A49" s="42"/>
      <c r="C49" s="43"/>
      <c r="D49" s="42"/>
      <c r="E49" s="42"/>
      <c r="F49" s="42"/>
      <c r="G49" s="42"/>
    </row>
    <row r="50" customFormat="false" ht="10.5" hidden="false" customHeight="false" outlineLevel="0" collapsed="false">
      <c r="A50" s="42"/>
      <c r="C50" s="43"/>
      <c r="D50" s="42"/>
      <c r="E50" s="42"/>
      <c r="F50" s="42"/>
      <c r="G50" s="42"/>
    </row>
    <row r="51" s="59" customFormat="true" ht="10.5" hidden="false" customHeight="false" outlineLevel="0" collapsed="false">
      <c r="A51" s="56" t="str">
        <f aca="false">IF((ISNUMBER(B51)),$A$1,"")</f>
        <v>2.</v>
      </c>
      <c r="B51" s="57" t="n">
        <f aca="false">IF(AND(ISTEXT(C51),ISBLANK(D51)),COUNT($B$5:B50)+1,"")</f>
        <v>1</v>
      </c>
      <c r="C51" s="58" t="s">
        <v>77</v>
      </c>
      <c r="D51" s="63"/>
      <c r="E51" s="75"/>
      <c r="F51" s="75"/>
      <c r="G51" s="75"/>
    </row>
    <row r="52" s="59" customFormat="true" ht="42" hidden="false" customHeight="false" outlineLevel="0" collapsed="false">
      <c r="A52" s="56"/>
      <c r="B52" s="57"/>
      <c r="C52" s="67" t="s">
        <v>78</v>
      </c>
      <c r="F52" s="75"/>
      <c r="G52" s="75"/>
    </row>
    <row r="53" s="59" customFormat="true" ht="12.8" hidden="false" customHeight="false" outlineLevel="0" collapsed="false">
      <c r="A53" s="56" t="str">
        <f aca="false">IF((ISNUMBER(B53)),$A$1,"")</f>
        <v/>
      </c>
      <c r="B53" s="57" t="str">
        <f aca="false">IF(AND(ISTEXT(C53),ISBLANK(D53)),COUNT($B$5:B50)+1,"")</f>
        <v/>
      </c>
      <c r="C53" s="76" t="s">
        <v>79</v>
      </c>
      <c r="D53" s="63" t="s">
        <v>80</v>
      </c>
      <c r="E53" s="75" t="n">
        <v>12.36</v>
      </c>
      <c r="F53" s="75" t="n">
        <v>0</v>
      </c>
      <c r="G53" s="75" t="n">
        <f aca="false">IF(ISBLANK(F53),"",E53*F53)</f>
        <v>0</v>
      </c>
    </row>
    <row r="54" s="59" customFormat="true" ht="12.8" hidden="false" customHeight="false" outlineLevel="0" collapsed="false">
      <c r="A54" s="56"/>
      <c r="B54" s="57"/>
      <c r="C54" s="77" t="s">
        <v>81</v>
      </c>
      <c r="D54" s="63" t="s">
        <v>82</v>
      </c>
      <c r="E54" s="78" t="n">
        <v>1350</v>
      </c>
      <c r="F54" s="75" t="n">
        <v>0</v>
      </c>
      <c r="G54" s="75" t="n">
        <f aca="false">IF(ISBLANK(F54),"",E54*F54)</f>
        <v>0</v>
      </c>
    </row>
    <row r="55" s="59" customFormat="true" ht="12.8" hidden="false" customHeight="false" outlineLevel="0" collapsed="false">
      <c r="A55" s="56"/>
      <c r="B55" s="57"/>
      <c r="C55" s="77" t="s">
        <v>83</v>
      </c>
      <c r="D55" s="63" t="s">
        <v>23</v>
      </c>
      <c r="E55" s="75" t="n">
        <v>103</v>
      </c>
      <c r="F55" s="75" t="n">
        <v>0</v>
      </c>
      <c r="G55" s="75" t="n">
        <f aca="false">IF(ISBLANK(F55),"",E55*F55)</f>
        <v>0</v>
      </c>
    </row>
    <row r="56" s="59" customFormat="true" ht="12.8" hidden="false" customHeight="false" outlineLevel="0" collapsed="false">
      <c r="A56" s="56" t="str">
        <f aca="false">IF((ISNUMBER(B56)),$A$1,"")</f>
        <v/>
      </c>
      <c r="B56" s="57" t="str">
        <f aca="false">IF(AND(ISTEXT(C54),ISBLANK(D54)),COUNT($B$5:B50)+1,"")</f>
        <v/>
      </c>
      <c r="C56" s="79" t="s">
        <v>84</v>
      </c>
      <c r="D56" s="63" t="s">
        <v>23</v>
      </c>
      <c r="E56" s="75" t="n">
        <v>4.8</v>
      </c>
      <c r="F56" s="75" t="n">
        <v>0</v>
      </c>
      <c r="G56" s="75" t="n">
        <f aca="false">IF(ISBLANK(F56),"",E56*F56)</f>
        <v>0</v>
      </c>
    </row>
    <row r="57" s="59" customFormat="true" ht="10.5" hidden="false" customHeight="false" outlineLevel="0" collapsed="false">
      <c r="A57" s="56"/>
      <c r="B57" s="57" t="str">
        <f aca="false">IF(AND(ISTEXT(C57),ISBLANK(D57)),COUNT($B$5:B50)+1,"")</f>
        <v/>
      </c>
      <c r="C57" s="80"/>
      <c r="D57" s="63"/>
      <c r="E57" s="75"/>
      <c r="F57" s="75"/>
      <c r="G57" s="75"/>
    </row>
    <row r="58" s="59" customFormat="true" ht="10.5" hidden="false" customHeight="false" outlineLevel="0" collapsed="false">
      <c r="A58" s="56" t="str">
        <f aca="false">IF((ISNUMBER(B58)),$A$1,"")</f>
        <v>2.</v>
      </c>
      <c r="B58" s="57" t="n">
        <f aca="false">IF(AND(ISTEXT(C58),ISBLANK(D58)),COUNT($B$5:B56)+1,"")</f>
        <v>2</v>
      </c>
      <c r="C58" s="58" t="s">
        <v>77</v>
      </c>
      <c r="D58" s="63"/>
      <c r="E58" s="75"/>
      <c r="F58" s="75"/>
      <c r="G58" s="75"/>
    </row>
    <row r="59" s="59" customFormat="true" ht="42" hidden="false" customHeight="false" outlineLevel="0" collapsed="false">
      <c r="A59" s="56"/>
      <c r="B59" s="57"/>
      <c r="C59" s="67" t="s">
        <v>85</v>
      </c>
      <c r="F59" s="75"/>
      <c r="G59" s="75"/>
    </row>
    <row r="60" s="59" customFormat="true" ht="12.8" hidden="false" customHeight="false" outlineLevel="0" collapsed="false">
      <c r="A60" s="56" t="str">
        <f aca="false">IF((ISNUMBER(B60)),$A$1,"")</f>
        <v/>
      </c>
      <c r="B60" s="57" t="str">
        <f aca="false">IF(AND(ISTEXT(C60),ISBLANK(D60)),COUNT($B$5:B56)+1,"")</f>
        <v/>
      </c>
      <c r="C60" s="76" t="s">
        <v>79</v>
      </c>
      <c r="D60" s="63" t="s">
        <v>80</v>
      </c>
      <c r="E60" s="75" t="n">
        <v>9.16</v>
      </c>
      <c r="F60" s="75" t="n">
        <v>0</v>
      </c>
      <c r="G60" s="75" t="n">
        <f aca="false">IF(ISBLANK(F60),"",E60*F60)</f>
        <v>0</v>
      </c>
    </row>
    <row r="61" s="59" customFormat="true" ht="12.8" hidden="false" customHeight="false" outlineLevel="0" collapsed="false">
      <c r="A61" s="56"/>
      <c r="B61" s="57"/>
      <c r="C61" s="77" t="s">
        <v>81</v>
      </c>
      <c r="D61" s="63" t="s">
        <v>82</v>
      </c>
      <c r="E61" s="78" t="n">
        <v>950</v>
      </c>
      <c r="F61" s="75" t="n">
        <v>0</v>
      </c>
      <c r="G61" s="75" t="n">
        <f aca="false">IF(ISBLANK(F61),"",E61*F61)</f>
        <v>0</v>
      </c>
    </row>
    <row r="62" s="59" customFormat="true" ht="12.8" hidden="false" customHeight="false" outlineLevel="0" collapsed="false">
      <c r="A62" s="56"/>
      <c r="B62" s="57"/>
      <c r="C62" s="77" t="s">
        <v>83</v>
      </c>
      <c r="D62" s="63" t="s">
        <v>23</v>
      </c>
      <c r="E62" s="75" t="n">
        <v>76.3</v>
      </c>
      <c r="F62" s="75" t="n">
        <v>0</v>
      </c>
      <c r="G62" s="75" t="n">
        <f aca="false">IF(ISBLANK(F62),"",E62*F62)</f>
        <v>0</v>
      </c>
    </row>
    <row r="63" s="59" customFormat="true" ht="12.8" hidden="false" customHeight="false" outlineLevel="0" collapsed="false">
      <c r="A63" s="56" t="str">
        <f aca="false">IF((ISNUMBER(B63)),$A$1,"")</f>
        <v/>
      </c>
      <c r="B63" s="57" t="str">
        <f aca="false">IF(AND(ISTEXT(C61),ISBLANK(D61)),COUNT($B$5:B56)+1,"")</f>
        <v/>
      </c>
      <c r="C63" s="79" t="s">
        <v>84</v>
      </c>
      <c r="D63" s="63" t="s">
        <v>23</v>
      </c>
      <c r="E63" s="75" t="n">
        <v>6.1</v>
      </c>
      <c r="F63" s="75" t="n">
        <v>0</v>
      </c>
      <c r="G63" s="75" t="n">
        <f aca="false">IF(ISBLANK(F63),"",E63*F63)</f>
        <v>0</v>
      </c>
    </row>
    <row r="64" s="59" customFormat="true" ht="10.5" hidden="false" customHeight="false" outlineLevel="0" collapsed="false">
      <c r="A64" s="56"/>
      <c r="B64" s="57"/>
      <c r="C64" s="80"/>
      <c r="D64" s="63"/>
      <c r="E64" s="75"/>
      <c r="F64" s="75"/>
      <c r="G64" s="75"/>
    </row>
    <row r="65" s="59" customFormat="true" ht="21" hidden="false" customHeight="false" outlineLevel="0" collapsed="false">
      <c r="A65" s="56" t="str">
        <f aca="false">IF((ISNUMBER(B65)),$A$1,"")</f>
        <v>2.</v>
      </c>
      <c r="B65" s="57" t="n">
        <f aca="false">IF(AND(ISTEXT(C65),ISBLANK(D65)),COUNT($B$5:B63)+1,"")</f>
        <v>3</v>
      </c>
      <c r="C65" s="58" t="s">
        <v>86</v>
      </c>
      <c r="D65" s="63"/>
      <c r="E65" s="75"/>
      <c r="F65" s="75"/>
      <c r="G65" s="75"/>
    </row>
    <row r="66" s="59" customFormat="true" ht="12.8" hidden="false" customHeight="false" outlineLevel="0" collapsed="false">
      <c r="A66" s="56" t="str">
        <f aca="false">IF((ISNUMBER(B66)),$A$1,"")</f>
        <v/>
      </c>
      <c r="B66" s="57" t="str">
        <f aca="false">IF(AND(ISTEXT(C66),ISBLANK(D66)),COUNT($B$5:B63)+1,"")</f>
        <v/>
      </c>
      <c r="C66" s="67" t="s">
        <v>87</v>
      </c>
      <c r="D66" s="63" t="s">
        <v>80</v>
      </c>
      <c r="E66" s="75" t="n">
        <v>2</v>
      </c>
      <c r="F66" s="75" t="n">
        <v>0</v>
      </c>
      <c r="G66" s="75" t="n">
        <f aca="false">IF(ISBLANK(F66),"",E66*F66)</f>
        <v>0</v>
      </c>
    </row>
    <row r="67" s="59" customFormat="true" ht="10.5" hidden="false" customHeight="false" outlineLevel="0" collapsed="false">
      <c r="A67" s="56"/>
      <c r="B67" s="57"/>
      <c r="C67" s="67"/>
      <c r="D67" s="63"/>
      <c r="E67" s="81"/>
      <c r="F67" s="81"/>
      <c r="G67" s="75"/>
    </row>
    <row r="68" s="59" customFormat="true" ht="10.5" hidden="false" customHeight="false" outlineLevel="0" collapsed="false">
      <c r="A68" s="56" t="str">
        <f aca="false">IF((ISNUMBER(B68)),$A$1,"")</f>
        <v>2.</v>
      </c>
      <c r="B68" s="57" t="n">
        <f aca="false">IF(AND(ISTEXT(C68),ISBLANK(D68)),COUNT($B$5:B66)+1,"")</f>
        <v>4</v>
      </c>
      <c r="C68" s="58" t="s">
        <v>88</v>
      </c>
      <c r="D68" s="63"/>
      <c r="E68" s="75"/>
      <c r="F68" s="75"/>
      <c r="G68" s="75"/>
    </row>
    <row r="69" s="59" customFormat="true" ht="31.5" hidden="false" customHeight="false" outlineLevel="0" collapsed="false">
      <c r="A69" s="56"/>
      <c r="B69" s="57"/>
      <c r="C69" s="67" t="s">
        <v>89</v>
      </c>
      <c r="F69" s="75"/>
      <c r="G69" s="75"/>
    </row>
    <row r="70" customFormat="false" ht="12.8" hidden="false" customHeight="false" outlineLevel="0" collapsed="false">
      <c r="A70" s="42" t="str">
        <f aca="false">IF((ISNUMBER(B70)),$A$1,"")</f>
        <v/>
      </c>
      <c r="B70" s="32" t="str">
        <f aca="false">IF(AND(ISTEXT(C70),ISBLANK(D70)),COUNT($B$5:B66)+1,"")</f>
        <v/>
      </c>
      <c r="C70" s="82" t="s">
        <v>90</v>
      </c>
      <c r="D70" s="83" t="s">
        <v>80</v>
      </c>
      <c r="E70" s="84" t="n">
        <v>13.5</v>
      </c>
      <c r="F70" s="84" t="n">
        <v>0</v>
      </c>
      <c r="G70" s="84" t="n">
        <f aca="false">IF(ISBLANK(F70),"",E70*F70)</f>
        <v>0</v>
      </c>
    </row>
    <row r="71" customFormat="false" ht="12.8" hidden="false" customHeight="false" outlineLevel="0" collapsed="false">
      <c r="A71" s="42"/>
      <c r="C71" s="85" t="s">
        <v>81</v>
      </c>
      <c r="D71" s="83" t="s">
        <v>82</v>
      </c>
      <c r="E71" s="86" t="n">
        <v>1755</v>
      </c>
      <c r="F71" s="84" t="n">
        <v>0</v>
      </c>
      <c r="G71" s="84" t="n">
        <f aca="false">IF(ISBLANK(F71),"",E71*F71)</f>
        <v>0</v>
      </c>
    </row>
    <row r="72" customFormat="false" ht="12.8" hidden="false" customHeight="false" outlineLevel="0" collapsed="false">
      <c r="A72" s="42"/>
      <c r="C72" s="85" t="s">
        <v>83</v>
      </c>
      <c r="D72" s="83" t="s">
        <v>23</v>
      </c>
      <c r="E72" s="84" t="n">
        <v>8</v>
      </c>
      <c r="F72" s="84" t="n">
        <v>0</v>
      </c>
      <c r="G72" s="84" t="n">
        <f aca="false">IF(ISBLANK(F72),"",E72*F72)</f>
        <v>0</v>
      </c>
    </row>
    <row r="73" customFormat="false" ht="12.8" hidden="false" customHeight="false" outlineLevel="0" collapsed="false">
      <c r="A73" s="42" t="str">
        <f aca="false">IF((ISNUMBER(B73)),$A$1,"")</f>
        <v/>
      </c>
      <c r="B73" s="32" t="str">
        <f aca="false">IF(AND(ISTEXT(C71),ISBLANK(D71)),COUNT($B$5:B66)+1,"")</f>
        <v/>
      </c>
      <c r="C73" s="87" t="s">
        <v>91</v>
      </c>
      <c r="D73" s="83" t="s">
        <v>23</v>
      </c>
      <c r="E73" s="84" t="n">
        <v>38.7</v>
      </c>
      <c r="F73" s="84" t="n">
        <v>0</v>
      </c>
      <c r="G73" s="84" t="n">
        <f aca="false">IF(ISBLANK(F73),"",E73*F73)</f>
        <v>0</v>
      </c>
    </row>
    <row r="74" customFormat="false" ht="10.5" hidden="false" customHeight="false" outlineLevel="0" collapsed="false">
      <c r="A74" s="42"/>
      <c r="C74" s="88"/>
      <c r="D74" s="83"/>
      <c r="E74" s="84"/>
      <c r="F74" s="84"/>
      <c r="G74" s="84"/>
    </row>
    <row r="75" customFormat="false" ht="10.5" hidden="false" customHeight="false" outlineLevel="0" collapsed="false">
      <c r="A75" s="42"/>
      <c r="C75" s="43"/>
      <c r="D75" s="42"/>
      <c r="E75" s="42"/>
      <c r="F75" s="42"/>
      <c r="G75" s="42"/>
    </row>
    <row r="76" customFormat="false" ht="10.5" hidden="false" customHeight="false" outlineLevel="0" collapsed="false">
      <c r="A76" s="68"/>
      <c r="B76" s="69"/>
      <c r="C76" s="70" t="str">
        <f aca="false">"UKUPNO "&amp;C1</f>
        <v>UKUPNO BETONSKI I ARMIRANOBETONSKI RADOVI</v>
      </c>
      <c r="D76" s="71"/>
      <c r="E76" s="47"/>
      <c r="F76" s="47"/>
      <c r="G76" s="47" t="n">
        <f aca="false">SUM(G49:G75)</f>
        <v>0</v>
      </c>
    </row>
  </sheetData>
  <mergeCells count="37">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8:G28"/>
    <mergeCell ref="C29:G29"/>
    <mergeCell ref="C30:G30"/>
    <mergeCell ref="C31:G31"/>
    <mergeCell ref="C32:G32"/>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s>
  <printOptions headings="false" gridLines="false" gridLinesSet="true" horizontalCentered="false" verticalCentered="false"/>
  <pageMargins left="0.7875" right="0.590277777777778" top="0.7875" bottom="0.78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17" man="true" max="16383" min="0"/>
    <brk id="32" man="true" max="16383" min="0"/>
    <brk id="48"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G74"/>
  <sheetViews>
    <sheetView showFormulas="false" showGridLines="true" showRowColHeaders="true" showZeros="true" rightToLeft="false" tabSelected="false" showOutlineSymbols="true" defaultGridColor="true" view="pageBreakPreview" topLeftCell="A26" colorId="64" zoomScale="100" zoomScaleNormal="120" zoomScalePageLayoutView="100" workbookViewId="0">
      <selection pane="topLeft" activeCell="G36" activeCellId="0" sqref="G36"/>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3.12"/>
    <col collapsed="false" customWidth="true" hidden="false" outlineLevel="0" max="7" min="7" style="36" width="12.84"/>
    <col collapsed="false" customWidth="true" hidden="false" outlineLevel="0" max="1025" min="8" style="0" width="8.7"/>
  </cols>
  <sheetData>
    <row r="1" customFormat="false" ht="12.75" hidden="false" customHeight="false" outlineLevel="0" collapsed="false">
      <c r="A1" s="37" t="s">
        <v>92</v>
      </c>
      <c r="B1" s="38"/>
      <c r="C1" s="39" t="s">
        <v>93</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9"/>
      <c r="D6" s="42"/>
      <c r="E6" s="42"/>
      <c r="F6" s="42"/>
      <c r="G6" s="42"/>
    </row>
    <row r="7" customFormat="false" ht="33.75" hidden="false" customHeight="true" outlineLevel="0" collapsed="false">
      <c r="A7" s="42"/>
      <c r="B7" s="53" t="s">
        <v>17</v>
      </c>
      <c r="C7" s="53" t="s">
        <v>94</v>
      </c>
      <c r="D7" s="53"/>
      <c r="E7" s="53"/>
      <c r="F7" s="53"/>
      <c r="G7" s="53"/>
    </row>
    <row r="8" customFormat="false" ht="52.5" hidden="false" customHeight="true" outlineLevel="0" collapsed="false">
      <c r="A8" s="42"/>
      <c r="B8" s="53" t="s">
        <v>17</v>
      </c>
      <c r="C8" s="53" t="s">
        <v>95</v>
      </c>
      <c r="D8" s="53"/>
      <c r="E8" s="53"/>
      <c r="F8" s="53"/>
      <c r="G8" s="53"/>
    </row>
    <row r="9" customFormat="false" ht="33.2" hidden="false" customHeight="true" outlineLevel="0" collapsed="false">
      <c r="A9" s="42"/>
      <c r="B9" s="53" t="s">
        <v>17</v>
      </c>
      <c r="C9" s="53" t="s">
        <v>96</v>
      </c>
      <c r="D9" s="53"/>
      <c r="E9" s="53"/>
      <c r="F9" s="53"/>
      <c r="G9" s="53"/>
    </row>
    <row r="10" customFormat="false" ht="53.65" hidden="false" customHeight="true" outlineLevel="0" collapsed="false">
      <c r="A10" s="42"/>
      <c r="B10" s="53" t="s">
        <v>17</v>
      </c>
      <c r="C10" s="53" t="s">
        <v>97</v>
      </c>
      <c r="D10" s="53"/>
      <c r="E10" s="53"/>
      <c r="F10" s="53"/>
      <c r="G10" s="53"/>
    </row>
    <row r="11" customFormat="false" ht="83.65" hidden="false" customHeight="true" outlineLevel="0" collapsed="false">
      <c r="A11" s="42"/>
      <c r="B11" s="53" t="s">
        <v>17</v>
      </c>
      <c r="C11" s="53" t="s">
        <v>98</v>
      </c>
      <c r="D11" s="53"/>
      <c r="E11" s="53"/>
      <c r="F11" s="53"/>
      <c r="G11" s="53"/>
    </row>
    <row r="12" customFormat="false" ht="14.65" hidden="false" customHeight="true" outlineLevel="0" collapsed="false">
      <c r="A12" s="42"/>
      <c r="C12" s="89"/>
      <c r="D12" s="89"/>
      <c r="E12" s="89"/>
      <c r="F12" s="89"/>
      <c r="G12" s="89"/>
    </row>
    <row r="13" customFormat="false" ht="12.75" hidden="false" customHeight="false" outlineLevel="0" collapsed="false">
      <c r="A13" s="42"/>
      <c r="C13" s="49" t="s">
        <v>99</v>
      </c>
      <c r="D13" s="89"/>
      <c r="E13" s="89"/>
      <c r="F13" s="89"/>
      <c r="G13" s="89"/>
    </row>
    <row r="14" customFormat="false" ht="12.75" hidden="false" customHeight="true" outlineLevel="0" collapsed="false">
      <c r="A14" s="42"/>
      <c r="C14" s="53"/>
      <c r="D14" s="53"/>
      <c r="E14" s="53"/>
      <c r="F14" s="53"/>
      <c r="G14" s="53"/>
    </row>
    <row r="15" customFormat="false" ht="10.5" hidden="false" customHeight="false" outlineLevel="0" collapsed="false">
      <c r="A15" s="42"/>
      <c r="C15" s="74" t="s">
        <v>100</v>
      </c>
      <c r="D15" s="74"/>
      <c r="E15" s="74"/>
      <c r="F15" s="74"/>
      <c r="G15" s="74"/>
    </row>
    <row r="16" customFormat="false" ht="94.35" hidden="false" customHeight="true" outlineLevel="0" collapsed="false">
      <c r="A16" s="42"/>
      <c r="B16" s="53" t="s">
        <v>17</v>
      </c>
      <c r="C16" s="53" t="s">
        <v>101</v>
      </c>
      <c r="D16" s="53"/>
      <c r="E16" s="53"/>
      <c r="F16" s="53"/>
      <c r="G16" s="53"/>
    </row>
    <row r="17" customFormat="false" ht="43.7" hidden="false" customHeight="true" outlineLevel="0" collapsed="false">
      <c r="A17" s="42"/>
      <c r="B17" s="53" t="s">
        <v>17</v>
      </c>
      <c r="C17" s="53" t="s">
        <v>102</v>
      </c>
      <c r="D17" s="53"/>
      <c r="E17" s="53"/>
      <c r="F17" s="53"/>
      <c r="G17" s="53"/>
    </row>
    <row r="18" customFormat="false" ht="42.4" hidden="false" customHeight="true" outlineLevel="0" collapsed="false">
      <c r="A18" s="42"/>
      <c r="B18" s="53" t="s">
        <v>17</v>
      </c>
      <c r="C18" s="53" t="s">
        <v>103</v>
      </c>
      <c r="D18" s="53"/>
      <c r="E18" s="53"/>
      <c r="F18" s="53"/>
      <c r="G18" s="53"/>
    </row>
    <row r="19" customFormat="false" ht="43.7" hidden="false" customHeight="true" outlineLevel="0" collapsed="false">
      <c r="A19" s="42"/>
      <c r="B19" s="53" t="s">
        <v>17</v>
      </c>
      <c r="C19" s="53" t="s">
        <v>104</v>
      </c>
      <c r="D19" s="53"/>
      <c r="E19" s="53"/>
      <c r="F19" s="53"/>
      <c r="G19" s="53"/>
    </row>
    <row r="20" customFormat="false" ht="43.7" hidden="false" customHeight="true" outlineLevel="0" collapsed="false">
      <c r="A20" s="42"/>
      <c r="B20" s="53" t="s">
        <v>17</v>
      </c>
      <c r="C20" s="53" t="s">
        <v>105</v>
      </c>
      <c r="D20" s="53"/>
      <c r="E20" s="53"/>
      <c r="F20" s="53"/>
      <c r="G20" s="53"/>
    </row>
    <row r="21" customFormat="false" ht="10.5" hidden="false" customHeight="false" outlineLevel="0" collapsed="false">
      <c r="A21" s="42"/>
      <c r="C21" s="43"/>
      <c r="D21" s="42"/>
      <c r="E21" s="42"/>
      <c r="F21" s="42"/>
      <c r="G21" s="42"/>
    </row>
    <row r="22" customFormat="false" ht="13.7" hidden="false" customHeight="true" outlineLevel="0" collapsed="false">
      <c r="A22" s="42"/>
      <c r="C22" s="53" t="s">
        <v>106</v>
      </c>
      <c r="D22" s="53"/>
      <c r="E22" s="53"/>
      <c r="F22" s="53"/>
      <c r="G22" s="53"/>
    </row>
    <row r="23" customFormat="false" ht="33.75" hidden="false" customHeight="true" outlineLevel="0" collapsed="false">
      <c r="A23" s="53"/>
      <c r="B23" s="53" t="s">
        <v>17</v>
      </c>
      <c r="C23" s="53" t="s">
        <v>107</v>
      </c>
      <c r="D23" s="53"/>
      <c r="E23" s="53"/>
      <c r="F23" s="53"/>
      <c r="G23" s="53"/>
    </row>
    <row r="24" customFormat="false" ht="23.65" hidden="false" customHeight="true" outlineLevel="0" collapsed="false">
      <c r="A24" s="53"/>
      <c r="B24" s="53" t="s">
        <v>17</v>
      </c>
      <c r="C24" s="53" t="s">
        <v>108</v>
      </c>
      <c r="D24" s="53"/>
      <c r="E24" s="53"/>
      <c r="F24" s="53"/>
      <c r="G24" s="53"/>
    </row>
    <row r="25" customFormat="false" ht="63.75" hidden="false" customHeight="true" outlineLevel="0" collapsed="false">
      <c r="A25" s="53"/>
      <c r="B25" s="53" t="s">
        <v>17</v>
      </c>
      <c r="C25" s="53" t="s">
        <v>109</v>
      </c>
      <c r="D25" s="53"/>
      <c r="E25" s="53"/>
      <c r="F25" s="53"/>
      <c r="G25" s="53"/>
    </row>
    <row r="26" customFormat="false" ht="52.5" hidden="false" customHeight="true" outlineLevel="0" collapsed="false">
      <c r="A26" s="53"/>
      <c r="B26" s="53" t="s">
        <v>17</v>
      </c>
      <c r="C26" s="53" t="s">
        <v>110</v>
      </c>
      <c r="D26" s="53"/>
      <c r="E26" s="53"/>
      <c r="F26" s="53"/>
      <c r="G26" s="53"/>
    </row>
    <row r="27" customFormat="false" ht="46.15" hidden="false" customHeight="true" outlineLevel="0" collapsed="false">
      <c r="A27" s="53"/>
      <c r="B27" s="53" t="s">
        <v>17</v>
      </c>
      <c r="C27" s="53" t="s">
        <v>111</v>
      </c>
      <c r="D27" s="53"/>
      <c r="E27" s="53"/>
      <c r="F27" s="53"/>
      <c r="G27" s="53"/>
    </row>
    <row r="28" customFormat="false" ht="23.65" hidden="false" customHeight="true" outlineLevel="0" collapsed="false">
      <c r="A28" s="53"/>
      <c r="B28" s="53" t="s">
        <v>17</v>
      </c>
      <c r="C28" s="90" t="s">
        <v>112</v>
      </c>
      <c r="D28" s="90"/>
      <c r="E28" s="90"/>
      <c r="F28" s="90"/>
      <c r="G28" s="90"/>
    </row>
    <row r="29" customFormat="false" ht="10.5" hidden="false" customHeight="false" outlineLevel="0" collapsed="false">
      <c r="A29" s="42"/>
      <c r="C29" s="43"/>
      <c r="D29" s="42"/>
      <c r="E29" s="42"/>
      <c r="F29" s="42"/>
      <c r="G29" s="42"/>
    </row>
    <row r="30" customFormat="false" ht="10.5" hidden="false" customHeight="false" outlineLevel="0" collapsed="false">
      <c r="A30" s="42"/>
      <c r="C30" s="43"/>
      <c r="D30" s="42"/>
      <c r="E30" s="42"/>
      <c r="F30" s="42"/>
      <c r="G30" s="42"/>
    </row>
    <row r="31" customFormat="false" ht="10.5" hidden="false" customHeight="false" outlineLevel="0" collapsed="false">
      <c r="A31" s="42"/>
      <c r="C31" s="91"/>
      <c r="D31" s="83"/>
      <c r="E31" s="92"/>
      <c r="F31" s="92"/>
      <c r="G31" s="84"/>
    </row>
    <row r="32" s="59" customFormat="true" ht="21" hidden="false" customHeight="false" outlineLevel="0" collapsed="false">
      <c r="A32" s="56" t="str">
        <f aca="false">IF((ISNUMBER(B32)),$A$1,"")</f>
        <v>3.</v>
      </c>
      <c r="B32" s="57" t="n">
        <f aca="false">IF(AND(ISTEXT(C32),ISBLANK(D32)),COUNT($B$5:B31)+1,"")</f>
        <v>1</v>
      </c>
      <c r="C32" s="58" t="s">
        <v>113</v>
      </c>
      <c r="D32" s="63"/>
      <c r="E32" s="81"/>
      <c r="F32" s="81"/>
      <c r="G32" s="75"/>
    </row>
    <row r="33" s="59" customFormat="true" ht="55.5" hidden="false" customHeight="true" outlineLevel="0" collapsed="false">
      <c r="A33" s="56" t="str">
        <f aca="false">IF((ISNUMBER(B33)),$A$1,"")</f>
        <v/>
      </c>
      <c r="B33" s="57" t="str">
        <f aca="false">IF(AND(ISTEXT(C33),ISBLANK(D33)),COUNT($B$5:B30)+1,"")</f>
        <v/>
      </c>
      <c r="C33" s="91" t="s">
        <v>114</v>
      </c>
      <c r="D33" s="63" t="s">
        <v>80</v>
      </c>
      <c r="E33" s="81" t="n">
        <v>5.1</v>
      </c>
      <c r="F33" s="81" t="n">
        <v>0</v>
      </c>
      <c r="G33" s="75" t="n">
        <f aca="false">IF(ISBLANK(F33),"",E33*F33)</f>
        <v>0</v>
      </c>
    </row>
    <row r="34" s="59" customFormat="true" ht="10.5" hidden="false" customHeight="false" outlineLevel="0" collapsed="false">
      <c r="A34" s="56"/>
      <c r="B34" s="57"/>
      <c r="C34" s="91"/>
      <c r="D34" s="63"/>
      <c r="E34" s="81"/>
      <c r="F34" s="81"/>
      <c r="G34" s="75"/>
    </row>
    <row r="35" s="59" customFormat="true" ht="10.5" hidden="false" customHeight="false" outlineLevel="0" collapsed="false">
      <c r="A35" s="56" t="str">
        <f aca="false">IF((ISNUMBER(B35)),$A$1,"")</f>
        <v>3.</v>
      </c>
      <c r="B35" s="57" t="n">
        <f aca="false">IF(AND(ISTEXT(C35),ISBLANK(D35)),COUNT($B$5:B34)+1,"")</f>
        <v>2</v>
      </c>
      <c r="C35" s="58" t="s">
        <v>115</v>
      </c>
      <c r="D35" s="93"/>
      <c r="E35" s="93"/>
      <c r="F35" s="81"/>
      <c r="G35" s="75"/>
    </row>
    <row r="36" s="59" customFormat="true" ht="54.4" hidden="false" customHeight="true" outlineLevel="0" collapsed="false">
      <c r="A36" s="56"/>
      <c r="B36" s="57"/>
      <c r="C36" s="91" t="s">
        <v>116</v>
      </c>
      <c r="D36" s="14"/>
      <c r="F36" s="81"/>
      <c r="G36" s="75"/>
    </row>
    <row r="37" s="59" customFormat="true" ht="12.8" hidden="false" customHeight="false" outlineLevel="0" collapsed="false">
      <c r="A37" s="56" t="str">
        <f aca="false">IF((ISNUMBER(B37)),$A$1,"")</f>
        <v/>
      </c>
      <c r="B37" s="57" t="str">
        <f aca="false">IF(AND(ISTEXT(C37),ISBLANK(D37)),COUNT($B$5:B36)+1,"")</f>
        <v/>
      </c>
      <c r="C37" s="94" t="s">
        <v>117</v>
      </c>
      <c r="D37" s="63" t="s">
        <v>33</v>
      </c>
      <c r="E37" s="81" t="n">
        <v>1</v>
      </c>
      <c r="F37" s="81" t="n">
        <v>0</v>
      </c>
      <c r="G37" s="75" t="n">
        <f aca="false">IF(ISBLANK(F37),"",E37*F37)</f>
        <v>0</v>
      </c>
    </row>
    <row r="38" s="59" customFormat="true" ht="10.5" hidden="false" customHeight="false" outlineLevel="0" collapsed="false">
      <c r="A38" s="56"/>
      <c r="B38" s="57"/>
      <c r="C38" s="94"/>
      <c r="D38" s="63"/>
      <c r="E38" s="81"/>
      <c r="F38" s="81"/>
      <c r="G38" s="75"/>
    </row>
    <row r="39" s="59" customFormat="true" ht="10.5" hidden="false" customHeight="false" outlineLevel="0" collapsed="false">
      <c r="A39" s="56" t="str">
        <f aca="false">IF((ISNUMBER(B39)),$A$1,"")</f>
        <v>3.</v>
      </c>
      <c r="B39" s="57" t="n">
        <f aca="false">IF(AND(ISTEXT(C39),ISBLANK(D39)),COUNT($B$5:B38)+1,"")</f>
        <v>3</v>
      </c>
      <c r="C39" s="58" t="s">
        <v>115</v>
      </c>
      <c r="D39" s="93"/>
      <c r="E39" s="93"/>
      <c r="F39" s="81"/>
      <c r="G39" s="75"/>
    </row>
    <row r="40" s="59" customFormat="true" ht="52.5" hidden="false" customHeight="false" outlineLevel="0" collapsed="false">
      <c r="A40" s="56"/>
      <c r="B40" s="57"/>
      <c r="C40" s="91" t="s">
        <v>118</v>
      </c>
      <c r="D40" s="14"/>
      <c r="F40" s="81"/>
      <c r="G40" s="75"/>
    </row>
    <row r="41" s="59" customFormat="true" ht="12.8" hidden="false" customHeight="false" outlineLevel="0" collapsed="false">
      <c r="A41" s="56" t="str">
        <f aca="false">IF((ISNUMBER(B41)),$A$1,"")</f>
        <v/>
      </c>
      <c r="B41" s="57" t="str">
        <f aca="false">IF(AND(ISTEXT(C41),ISBLANK(D41)),COUNT($B$5:B40)+1,"")</f>
        <v/>
      </c>
      <c r="C41" s="94" t="s">
        <v>119</v>
      </c>
      <c r="D41" s="63" t="s">
        <v>33</v>
      </c>
      <c r="E41" s="81" t="n">
        <v>3</v>
      </c>
      <c r="F41" s="81" t="n">
        <v>0</v>
      </c>
      <c r="G41" s="75" t="n">
        <f aca="false">IF(ISBLANK(F41),"",E41*F41)</f>
        <v>0</v>
      </c>
    </row>
    <row r="42" s="59" customFormat="true" ht="10.5" hidden="false" customHeight="false" outlineLevel="0" collapsed="false">
      <c r="A42" s="56" t="str">
        <f aca="false">IF((ISNUMBER(B42)),$A$1,"")</f>
        <v/>
      </c>
      <c r="B42" s="57" t="str">
        <f aca="false">IF(AND(ISTEXT(C42),ISBLANK(D42)),COUNT($B$5:B37)+1,"")</f>
        <v/>
      </c>
      <c r="C42" s="94"/>
      <c r="D42" s="63"/>
      <c r="E42" s="81"/>
      <c r="F42" s="81"/>
      <c r="G42" s="75"/>
    </row>
    <row r="43" s="59" customFormat="true" ht="10.5" hidden="false" customHeight="false" outlineLevel="0" collapsed="false">
      <c r="A43" s="56" t="str">
        <f aca="false">IF((ISNUMBER(B43)),$A$1,"")</f>
        <v>3.</v>
      </c>
      <c r="B43" s="57" t="n">
        <f aca="false">IF(AND(ISTEXT(C43),ISBLANK(D43)),COUNT($B$5:B42)+1,"")</f>
        <v>4</v>
      </c>
      <c r="C43" s="58" t="s">
        <v>120</v>
      </c>
      <c r="G43" s="75" t="str">
        <f aca="false">IF(ISBLANK(F43),"",E43*F43)</f>
        <v/>
      </c>
    </row>
    <row r="44" s="59" customFormat="true" ht="48.2" hidden="false" customHeight="true" outlineLevel="0" collapsed="false">
      <c r="A44" s="56" t="str">
        <f aca="false">IF((ISNUMBER(B44)),$A$1,"")</f>
        <v/>
      </c>
      <c r="B44" s="57" t="str">
        <f aca="false">IF(AND(ISTEXT(C44),ISBLANK(D44)),COUNT($B$5:B43)+1,"")</f>
        <v/>
      </c>
      <c r="C44" s="67" t="s">
        <v>121</v>
      </c>
      <c r="D44" s="63" t="s">
        <v>23</v>
      </c>
      <c r="E44" s="81" t="n">
        <v>368</v>
      </c>
      <c r="F44" s="81" t="n">
        <v>0</v>
      </c>
      <c r="G44" s="75" t="n">
        <f aca="false">IF(ISBLANK(F44),"",E44*F44)</f>
        <v>0</v>
      </c>
    </row>
    <row r="45" s="59" customFormat="true" ht="10.5" hidden="false" customHeight="false" outlineLevel="0" collapsed="false">
      <c r="A45" s="56" t="str">
        <f aca="false">IF((ISNUMBER(B45)),$A$1,"")</f>
        <v/>
      </c>
      <c r="B45" s="57" t="str">
        <f aca="false">IF(AND(ISTEXT(C45),ISBLANK(D45)),COUNT($B$5:B33)+1,"")</f>
        <v/>
      </c>
      <c r="C45" s="91"/>
      <c r="D45" s="63"/>
      <c r="E45" s="81"/>
      <c r="F45" s="81"/>
      <c r="G45" s="75"/>
    </row>
    <row r="46" s="59" customFormat="true" ht="10.5" hidden="false" customHeight="false" outlineLevel="0" collapsed="false">
      <c r="A46" s="56" t="str">
        <f aca="false">IF((ISNUMBER(B46)),$A$1,"")</f>
        <v>3.</v>
      </c>
      <c r="B46" s="57" t="n">
        <f aca="false">IF(AND(ISTEXT(C46),ISBLANK(D46)),COUNT($B$5:B45)+1,"")</f>
        <v>5</v>
      </c>
      <c r="C46" s="58" t="s">
        <v>120</v>
      </c>
      <c r="G46" s="75" t="str">
        <f aca="false">IF(ISBLANK(F46),"",E46*F46)</f>
        <v/>
      </c>
    </row>
    <row r="47" s="59" customFormat="true" ht="41.85" hidden="false" customHeight="true" outlineLevel="0" collapsed="false">
      <c r="A47" s="56" t="str">
        <f aca="false">IF((ISNUMBER(B47)),$A$1,"")</f>
        <v/>
      </c>
      <c r="B47" s="57" t="str">
        <f aca="false">IF(AND(ISTEXT(C47),ISBLANK(D47)),COUNT($B$5:B46)+1,"")</f>
        <v/>
      </c>
      <c r="C47" s="67" t="s">
        <v>121</v>
      </c>
      <c r="D47" s="63" t="s">
        <v>23</v>
      </c>
      <c r="E47" s="81" t="n">
        <v>49</v>
      </c>
      <c r="F47" s="81" t="n">
        <v>0</v>
      </c>
      <c r="G47" s="75" t="n">
        <f aca="false">IF(ISBLANK(F47),"",E47*F47)</f>
        <v>0</v>
      </c>
    </row>
    <row r="48" s="59" customFormat="true" ht="10.5" hidden="false" customHeight="false" outlineLevel="0" collapsed="false">
      <c r="A48" s="56"/>
      <c r="B48" s="57"/>
      <c r="C48" s="91"/>
      <c r="D48" s="63"/>
      <c r="E48" s="81"/>
      <c r="F48" s="81"/>
      <c r="G48" s="75"/>
    </row>
    <row r="49" s="59" customFormat="true" ht="10.5" hidden="false" customHeight="false" outlineLevel="0" collapsed="false">
      <c r="A49" s="56" t="str">
        <f aca="false">IF((ISNUMBER(B49)),$A$1,"")</f>
        <v>3.</v>
      </c>
      <c r="B49" s="57" t="n">
        <f aca="false">IF(AND(ISTEXT(C49),ISBLANK(D49)),COUNT($B$5:B48)+1,"")</f>
        <v>6</v>
      </c>
      <c r="C49" s="58" t="s">
        <v>120</v>
      </c>
      <c r="G49" s="75" t="str">
        <f aca="false">IF(ISBLANK(F49),"",E49*F49)</f>
        <v/>
      </c>
    </row>
    <row r="50" s="59" customFormat="true" ht="41.75" hidden="false" customHeight="false" outlineLevel="0" collapsed="false">
      <c r="A50" s="56" t="str">
        <f aca="false">IF((ISNUMBER(B50)),$A$1,"")</f>
        <v/>
      </c>
      <c r="B50" s="57" t="str">
        <f aca="false">IF(AND(ISTEXT(C50),ISBLANK(D50)),COUNT($B$5:B49)+1,"")</f>
        <v/>
      </c>
      <c r="C50" s="67" t="s">
        <v>122</v>
      </c>
      <c r="D50" s="63" t="s">
        <v>23</v>
      </c>
      <c r="E50" s="81" t="n">
        <v>510</v>
      </c>
      <c r="F50" s="81" t="n">
        <v>0</v>
      </c>
      <c r="G50" s="75" t="n">
        <f aca="false">IF(ISBLANK(F50),"",E50*F50)</f>
        <v>0</v>
      </c>
    </row>
    <row r="51" s="59" customFormat="true" ht="10.5" hidden="false" customHeight="false" outlineLevel="0" collapsed="false">
      <c r="A51" s="56"/>
      <c r="B51" s="57"/>
      <c r="C51" s="91"/>
      <c r="D51" s="63"/>
      <c r="E51" s="81"/>
      <c r="F51" s="81"/>
      <c r="G51" s="75"/>
    </row>
    <row r="52" s="59" customFormat="true" ht="10.5" hidden="false" customHeight="false" outlineLevel="0" collapsed="false">
      <c r="A52" s="56" t="str">
        <f aca="false">IF((ISNUMBER(B52)),$A$1,"")</f>
        <v>3.</v>
      </c>
      <c r="B52" s="57" t="n">
        <f aca="false">IF(AND(ISTEXT(C52),ISBLANK(D52)),COUNT($B$5:B51)+1,"")</f>
        <v>7</v>
      </c>
      <c r="C52" s="58" t="s">
        <v>120</v>
      </c>
      <c r="G52" s="75" t="str">
        <f aca="false">IF(ISBLANK(F52),"",E52*F52)</f>
        <v/>
      </c>
    </row>
    <row r="53" s="59" customFormat="true" ht="41.75" hidden="false" customHeight="false" outlineLevel="0" collapsed="false">
      <c r="A53" s="56" t="str">
        <f aca="false">IF((ISNUMBER(B53)),$A$1,"")</f>
        <v/>
      </c>
      <c r="B53" s="57" t="str">
        <f aca="false">IF(AND(ISTEXT(C53),ISBLANK(D53)),COUNT($B$5:B52)+1,"")</f>
        <v/>
      </c>
      <c r="C53" s="67" t="s">
        <v>123</v>
      </c>
      <c r="D53" s="63" t="s">
        <v>23</v>
      </c>
      <c r="E53" s="81" t="n">
        <v>180.3</v>
      </c>
      <c r="F53" s="81" t="n">
        <v>0</v>
      </c>
      <c r="G53" s="75" t="n">
        <f aca="false">IF(ISBLANK(F53),"",E53*F53)</f>
        <v>0</v>
      </c>
    </row>
    <row r="54" s="59" customFormat="true" ht="10.5" hidden="false" customHeight="false" outlineLevel="0" collapsed="false">
      <c r="A54" s="56"/>
      <c r="B54" s="57"/>
      <c r="C54" s="91"/>
      <c r="D54" s="63"/>
      <c r="E54" s="81"/>
      <c r="F54" s="81"/>
      <c r="G54" s="75"/>
    </row>
    <row r="55" s="59" customFormat="true" ht="10.5" hidden="false" customHeight="false" outlineLevel="0" collapsed="false">
      <c r="A55" s="56" t="str">
        <f aca="false">IF((ISNUMBER(B55)),$A$1,"")</f>
        <v>3.</v>
      </c>
      <c r="B55" s="57" t="n">
        <f aca="false">IF(AND(ISTEXT(C55),ISBLANK(D55)),COUNT($B$5:B54)+1,"")</f>
        <v>8</v>
      </c>
      <c r="C55" s="58" t="s">
        <v>124</v>
      </c>
      <c r="D55" s="93"/>
      <c r="E55" s="93"/>
      <c r="F55" s="93"/>
      <c r="G55" s="75" t="str">
        <f aca="false">IF(ISBLANK(F55),"",E55*F55)</f>
        <v/>
      </c>
    </row>
    <row r="56" s="59" customFormat="true" ht="68.1" hidden="false" customHeight="true" outlineLevel="0" collapsed="false">
      <c r="A56" s="56" t="str">
        <f aca="false">IF((ISNUMBER(B56)),$A$1,"")</f>
        <v/>
      </c>
      <c r="B56" s="57" t="str">
        <f aca="false">IF(AND(ISTEXT(C56),ISBLANK(D56)),COUNT($B$5:B55)+1,"")</f>
        <v/>
      </c>
      <c r="C56" s="67" t="s">
        <v>125</v>
      </c>
      <c r="D56" s="63" t="s">
        <v>23</v>
      </c>
      <c r="E56" s="81" t="n">
        <v>704.31</v>
      </c>
      <c r="F56" s="81" t="n">
        <v>0</v>
      </c>
      <c r="G56" s="75" t="n">
        <f aca="false">IF(ISBLANK(F56),"",E56*F56)</f>
        <v>0</v>
      </c>
    </row>
    <row r="57" s="59" customFormat="true" ht="10.5" hidden="false" customHeight="false" outlineLevel="0" collapsed="false">
      <c r="A57" s="56"/>
      <c r="B57" s="57"/>
      <c r="C57" s="67"/>
      <c r="D57" s="63"/>
      <c r="E57" s="81"/>
      <c r="F57" s="81"/>
      <c r="G57" s="75" t="str">
        <f aca="false">IF(ISBLANK(F57),"",E57*F57)</f>
        <v/>
      </c>
    </row>
    <row r="58" s="59" customFormat="true" ht="10.5" hidden="false" customHeight="false" outlineLevel="0" collapsed="false">
      <c r="A58" s="56" t="str">
        <f aca="false">IF((ISNUMBER(B58)),$A$1,"")</f>
        <v>3.</v>
      </c>
      <c r="B58" s="57" t="n">
        <f aca="false">IF(AND(ISTEXT(C58),ISBLANK(D58)),COUNT($B$5:B56)+1,"")</f>
        <v>9</v>
      </c>
      <c r="C58" s="58" t="s">
        <v>126</v>
      </c>
      <c r="D58" s="93"/>
      <c r="E58" s="93"/>
      <c r="F58" s="93"/>
      <c r="G58" s="75" t="str">
        <f aca="false">IF(ISBLANK(F58),"",E58*F58)</f>
        <v/>
      </c>
    </row>
    <row r="59" s="59" customFormat="true" ht="54.95" hidden="false" customHeight="true" outlineLevel="0" collapsed="false">
      <c r="A59" s="56" t="str">
        <f aca="false">IF((ISNUMBER(B59)),$A$1,"")</f>
        <v/>
      </c>
      <c r="B59" s="57" t="str">
        <f aca="false">IF(AND(ISTEXT(C59),ISBLANK(D59)),COUNT($B$5:B58)+1,"")</f>
        <v/>
      </c>
      <c r="C59" s="67" t="s">
        <v>127</v>
      </c>
      <c r="D59" s="63" t="s">
        <v>23</v>
      </c>
      <c r="E59" s="81" t="n">
        <v>14.64</v>
      </c>
      <c r="F59" s="81" t="n">
        <v>0</v>
      </c>
      <c r="G59" s="75" t="n">
        <f aca="false">IF(ISBLANK(F59),"",E59*F59)</f>
        <v>0</v>
      </c>
    </row>
    <row r="60" s="59" customFormat="true" ht="16.15" hidden="false" customHeight="true" outlineLevel="0" collapsed="false">
      <c r="A60" s="56"/>
      <c r="C60" s="67"/>
      <c r="D60" s="13"/>
      <c r="E60" s="14"/>
      <c r="F60" s="14"/>
      <c r="G60" s="95"/>
    </row>
    <row r="61" s="59" customFormat="true" ht="10.5" hidden="false" customHeight="false" outlineLevel="0" collapsed="false">
      <c r="A61" s="56" t="str">
        <f aca="false">IF((ISNUMBER(B61)),$A$1,"")</f>
        <v>3.</v>
      </c>
      <c r="B61" s="57" t="n">
        <f aca="false">IF(AND(ISTEXT(C61),ISBLANK(D61)),COUNT($B$5:B60)+1,"")</f>
        <v>10</v>
      </c>
      <c r="C61" s="58" t="s">
        <v>128</v>
      </c>
      <c r="D61" s="93"/>
      <c r="E61" s="93"/>
      <c r="F61" s="93"/>
      <c r="G61" s="75" t="str">
        <f aca="false">IF(ISBLANK(F61),"",E61*F61)</f>
        <v/>
      </c>
    </row>
    <row r="62" s="59" customFormat="true" ht="70.85" hidden="false" customHeight="false" outlineLevel="0" collapsed="false">
      <c r="A62" s="56" t="str">
        <f aca="false">IF((ISNUMBER(B62)),$A$1,"")</f>
        <v/>
      </c>
      <c r="B62" s="57" t="str">
        <f aca="false">IF(AND(ISTEXT(C62),ISBLANK(D62)),COUNT($B$5:B61)+1,"")</f>
        <v/>
      </c>
      <c r="C62" s="67" t="s">
        <v>125</v>
      </c>
      <c r="D62" s="63" t="s">
        <v>23</v>
      </c>
      <c r="E62" s="81" t="n">
        <v>614.27</v>
      </c>
      <c r="F62" s="81" t="n">
        <v>0</v>
      </c>
      <c r="G62" s="75" t="n">
        <f aca="false">IF(ISBLANK(F62),"",E62*F62)</f>
        <v>0</v>
      </c>
    </row>
    <row r="63" s="59" customFormat="true" ht="10.5" hidden="false" customHeight="false" outlineLevel="0" collapsed="false">
      <c r="A63" s="56"/>
      <c r="B63" s="57"/>
      <c r="C63" s="96"/>
      <c r="D63" s="63"/>
      <c r="E63" s="81"/>
      <c r="F63" s="81"/>
      <c r="G63" s="75"/>
    </row>
    <row r="64" s="59" customFormat="true" ht="10.5" hidden="false" customHeight="false" outlineLevel="0" collapsed="false">
      <c r="A64" s="56" t="str">
        <f aca="false">IF((ISNUMBER(B64)),$A$1,"")</f>
        <v>3.</v>
      </c>
      <c r="B64" s="57" t="n">
        <f aca="false">IF(AND(ISTEXT(C64),ISBLANK(D64)),COUNT($B$5:B63)+1,"")</f>
        <v>11</v>
      </c>
      <c r="C64" s="58" t="s">
        <v>129</v>
      </c>
      <c r="D64" s="93"/>
      <c r="E64" s="93"/>
      <c r="F64" s="81"/>
      <c r="G64" s="75" t="str">
        <f aca="false">IF(ISBLANK(F64),"",E64*F64)</f>
        <v/>
      </c>
    </row>
    <row r="65" s="59" customFormat="true" ht="77.45" hidden="false" customHeight="true" outlineLevel="0" collapsed="false">
      <c r="A65" s="56" t="str">
        <f aca="false">IF((ISNUMBER(B65)),$A$1,"")</f>
        <v/>
      </c>
      <c r="B65" s="57" t="str">
        <f aca="false">IF(AND(ISTEXT(C65),ISBLANK(D65)),COUNT($B$5:B64)+1,"")</f>
        <v/>
      </c>
      <c r="C65" s="67" t="s">
        <v>130</v>
      </c>
      <c r="D65" s="63" t="s">
        <v>23</v>
      </c>
      <c r="E65" s="81" t="n">
        <v>42.45</v>
      </c>
      <c r="F65" s="81" t="n">
        <v>0</v>
      </c>
      <c r="G65" s="75" t="n">
        <f aca="false">IF(ISBLANK(F65),"",E65*F65)</f>
        <v>0</v>
      </c>
    </row>
    <row r="66" s="59" customFormat="true" ht="10.5" hidden="false" customHeight="false" outlineLevel="0" collapsed="false">
      <c r="A66" s="56"/>
      <c r="C66" s="67"/>
      <c r="D66" s="63"/>
      <c r="E66" s="81"/>
      <c r="F66" s="81"/>
      <c r="G66" s="75"/>
    </row>
    <row r="67" s="59" customFormat="true" ht="10.5" hidden="false" customHeight="false" outlineLevel="0" collapsed="false">
      <c r="A67" s="56" t="str">
        <f aca="false">IF((ISNUMBER(B67)),$A$1,"")</f>
        <v>3.</v>
      </c>
      <c r="B67" s="57" t="n">
        <f aca="false">IF(AND(ISTEXT(C67),ISBLANK(D67)),COUNT($B$5:B66)+1,"")</f>
        <v>12</v>
      </c>
      <c r="C67" s="58" t="s">
        <v>131</v>
      </c>
      <c r="D67" s="63"/>
      <c r="E67" s="81"/>
      <c r="F67" s="81"/>
      <c r="G67" s="75"/>
    </row>
    <row r="68" s="59" customFormat="true" ht="80.55" hidden="false" customHeight="false" outlineLevel="0" collapsed="false">
      <c r="A68" s="56"/>
      <c r="C68" s="67" t="s">
        <v>132</v>
      </c>
      <c r="D68" s="63" t="s">
        <v>133</v>
      </c>
      <c r="E68" s="81" t="n">
        <v>28</v>
      </c>
      <c r="F68" s="81" t="n">
        <v>0</v>
      </c>
      <c r="G68" s="75" t="n">
        <f aca="false">IF(ISBLANK(F68),"",E68*F68)</f>
        <v>0</v>
      </c>
    </row>
    <row r="69" s="59" customFormat="true" ht="10.5" hidden="false" customHeight="false" outlineLevel="0" collapsed="false">
      <c r="A69" s="56"/>
      <c r="C69" s="67"/>
      <c r="D69" s="63"/>
      <c r="E69" s="81"/>
      <c r="F69" s="81"/>
      <c r="G69" s="75"/>
    </row>
    <row r="70" s="59" customFormat="true" ht="10.5" hidden="false" customHeight="false" outlineLevel="0" collapsed="false">
      <c r="A70" s="56"/>
      <c r="C70" s="67"/>
      <c r="D70" s="63"/>
      <c r="E70" s="81"/>
      <c r="F70" s="81"/>
      <c r="G70" s="75"/>
    </row>
    <row r="71" customFormat="false" ht="12.8" hidden="false" customHeight="false" outlineLevel="0" collapsed="false">
      <c r="A71" s="56" t="s">
        <v>92</v>
      </c>
      <c r="B71" s="57" t="n">
        <v>13</v>
      </c>
      <c r="C71" s="58" t="s">
        <v>134</v>
      </c>
      <c r="D71" s="63" t="s">
        <v>135</v>
      </c>
      <c r="E71" s="81" t="n">
        <v>200</v>
      </c>
      <c r="F71" s="81" t="n">
        <v>0</v>
      </c>
      <c r="G71" s="75" t="n">
        <f aca="false">IF(ISBLANK(F71),"",E71*F71)</f>
        <v>0</v>
      </c>
    </row>
    <row r="72" customFormat="false" ht="10.5" hidden="false" customHeight="false" outlineLevel="0" collapsed="false">
      <c r="A72" s="56"/>
      <c r="B72" s="57"/>
      <c r="C72" s="58"/>
      <c r="D72" s="93"/>
      <c r="E72" s="93"/>
      <c r="F72" s="81"/>
      <c r="G72" s="75"/>
    </row>
    <row r="73" customFormat="false" ht="10.5" hidden="false" customHeight="false" outlineLevel="0" collapsed="false">
      <c r="A73" s="56" t="str">
        <f aca="false">IF((ISNUMBER(B73)),$A$1,"")</f>
        <v/>
      </c>
      <c r="B73" s="57" t="str">
        <f aca="false">IF(AND(ISTEXT(C73),ISBLANK(D73)),COUNT($B$5:B71)+1,"")</f>
        <v/>
      </c>
      <c r="C73" s="67"/>
      <c r="D73" s="63"/>
      <c r="E73" s="81"/>
      <c r="F73" s="81"/>
      <c r="G73" s="75" t="str">
        <f aca="false">IF(ISBLANK(F73),"",E73*F73)</f>
        <v/>
      </c>
    </row>
    <row r="74" customFormat="false" ht="10.5" hidden="false" customHeight="false" outlineLevel="0" collapsed="false">
      <c r="A74" s="68"/>
      <c r="B74" s="69"/>
      <c r="C74" s="70" t="str">
        <f aca="false">"UKUPNO "&amp;C1</f>
        <v>UKUPNO ZIDARSKI RADOVI</v>
      </c>
      <c r="D74" s="71"/>
      <c r="E74" s="47"/>
      <c r="F74" s="47"/>
      <c r="G74" s="47" t="n">
        <f aca="false">SUM(G31:G73)</f>
        <v>0</v>
      </c>
    </row>
  </sheetData>
  <mergeCells count="19">
    <mergeCell ref="C7:G7"/>
    <mergeCell ref="C8:G8"/>
    <mergeCell ref="C9:G9"/>
    <mergeCell ref="C10:G10"/>
    <mergeCell ref="C11:G11"/>
    <mergeCell ref="C12:G12"/>
    <mergeCell ref="C14:G14"/>
    <mergeCell ref="C16:G16"/>
    <mergeCell ref="C17:G17"/>
    <mergeCell ref="C18:G18"/>
    <mergeCell ref="C19:G19"/>
    <mergeCell ref="C20:G20"/>
    <mergeCell ref="C22:G22"/>
    <mergeCell ref="C23:G23"/>
    <mergeCell ref="C24:G24"/>
    <mergeCell ref="C25:G25"/>
    <mergeCell ref="C26:G26"/>
    <mergeCell ref="C27:G27"/>
    <mergeCell ref="C28:G28"/>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21" man="true" max="16383" min="0"/>
    <brk id="45" man="true" max="16383" min="0"/>
    <brk id="66"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false"/>
  </sheetPr>
  <dimension ref="A1:G61"/>
  <sheetViews>
    <sheetView showFormulas="false" showGridLines="true" showRowColHeaders="true" showZeros="true" rightToLeft="false" tabSelected="false" showOutlineSymbols="true" defaultGridColor="true" view="pageBreakPreview" topLeftCell="A16" colorId="64" zoomScale="100" zoomScaleNormal="120" zoomScalePageLayoutView="100" workbookViewId="0">
      <selection pane="topLeft" activeCell="F43" activeCellId="0" sqref="F43"/>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1.98"/>
    <col collapsed="false" customWidth="true" hidden="false" outlineLevel="0" max="7" min="7" style="36" width="11.98"/>
    <col collapsed="false" customWidth="true" hidden="false" outlineLevel="0" max="1025" min="8" style="0" width="8.7"/>
  </cols>
  <sheetData>
    <row r="1" customFormat="false" ht="12.75" hidden="false" customHeight="false" outlineLevel="0" collapsed="false">
      <c r="A1" s="37" t="s">
        <v>136</v>
      </c>
      <c r="B1" s="38"/>
      <c r="C1" s="39" t="s">
        <v>137</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C5" s="49" t="s">
        <v>16</v>
      </c>
      <c r="D5" s="42"/>
      <c r="E5" s="42"/>
      <c r="F5" s="42"/>
      <c r="G5" s="42"/>
    </row>
    <row r="6" customFormat="false" ht="10.5" hidden="false" customHeight="false" outlineLevel="0" collapsed="false">
      <c r="A6" s="42"/>
      <c r="C6" s="49"/>
      <c r="D6" s="42"/>
      <c r="E6" s="42"/>
      <c r="F6" s="42"/>
      <c r="G6" s="42"/>
    </row>
    <row r="7" customFormat="false" ht="33.75" hidden="false" customHeight="true" outlineLevel="0" collapsed="false">
      <c r="A7" s="42"/>
      <c r="B7" s="53" t="s">
        <v>17</v>
      </c>
      <c r="C7" s="72" t="s">
        <v>138</v>
      </c>
      <c r="D7" s="72"/>
      <c r="E7" s="72"/>
      <c r="F7" s="72"/>
      <c r="G7" s="72"/>
    </row>
    <row r="8" customFormat="false" ht="23.65" hidden="false" customHeight="true" outlineLevel="0" collapsed="false">
      <c r="A8" s="42"/>
      <c r="B8" s="53" t="s">
        <v>17</v>
      </c>
      <c r="C8" s="72" t="s">
        <v>139</v>
      </c>
      <c r="D8" s="72"/>
      <c r="E8" s="72"/>
      <c r="F8" s="72"/>
      <c r="G8" s="72"/>
    </row>
    <row r="9" customFormat="false" ht="71.85" hidden="false" customHeight="true" outlineLevel="0" collapsed="false">
      <c r="A9" s="42"/>
      <c r="B9" s="53" t="s">
        <v>17</v>
      </c>
      <c r="C9" s="72" t="s">
        <v>140</v>
      </c>
      <c r="D9" s="72"/>
      <c r="E9" s="72"/>
      <c r="F9" s="72"/>
      <c r="G9" s="72"/>
    </row>
    <row r="10" customFormat="false" ht="23.65" hidden="false" customHeight="true" outlineLevel="0" collapsed="false">
      <c r="A10" s="42"/>
      <c r="B10" s="53" t="s">
        <v>17</v>
      </c>
      <c r="C10" s="72" t="s">
        <v>141</v>
      </c>
      <c r="D10" s="72"/>
      <c r="E10" s="72"/>
      <c r="F10" s="72"/>
      <c r="G10" s="72"/>
    </row>
    <row r="11" customFormat="false" ht="13.7" hidden="false" customHeight="true" outlineLevel="0" collapsed="false">
      <c r="A11" s="42"/>
      <c r="B11" s="53" t="s">
        <v>17</v>
      </c>
      <c r="C11" s="72" t="s">
        <v>142</v>
      </c>
      <c r="D11" s="72"/>
      <c r="E11" s="72"/>
      <c r="F11" s="72"/>
      <c r="G11" s="72"/>
    </row>
    <row r="12" customFormat="false" ht="91.15" hidden="false" customHeight="true" outlineLevel="0" collapsed="false">
      <c r="A12" s="42"/>
      <c r="B12" s="53" t="s">
        <v>17</v>
      </c>
      <c r="C12" s="72" t="s">
        <v>143</v>
      </c>
      <c r="D12" s="72"/>
      <c r="E12" s="72"/>
      <c r="F12" s="72"/>
      <c r="G12" s="72"/>
    </row>
    <row r="13" customFormat="false" ht="113.65" hidden="false" customHeight="true" outlineLevel="0" collapsed="false">
      <c r="A13" s="42"/>
      <c r="B13" s="53" t="s">
        <v>17</v>
      </c>
      <c r="C13" s="72" t="s">
        <v>144</v>
      </c>
      <c r="D13" s="72"/>
      <c r="E13" s="72"/>
      <c r="F13" s="72"/>
      <c r="G13" s="72"/>
    </row>
    <row r="14" customFormat="false" ht="10.5" hidden="false" customHeight="false" outlineLevel="0" collapsed="false">
      <c r="A14" s="42"/>
      <c r="C14" s="43"/>
      <c r="D14" s="42"/>
      <c r="E14" s="42"/>
      <c r="F14" s="42"/>
      <c r="G14" s="42"/>
    </row>
    <row r="15" customFormat="false" ht="13.7" hidden="false" customHeight="true" outlineLevel="0" collapsed="false">
      <c r="A15" s="42"/>
      <c r="C15" s="53" t="s">
        <v>145</v>
      </c>
      <c r="D15" s="53"/>
      <c r="E15" s="53"/>
      <c r="F15" s="53"/>
      <c r="G15" s="53"/>
    </row>
    <row r="16" customFormat="false" ht="23.65" hidden="false" customHeight="true" outlineLevel="0" collapsed="false">
      <c r="A16" s="42"/>
      <c r="B16" s="53" t="s">
        <v>17</v>
      </c>
      <c r="C16" s="53" t="s">
        <v>146</v>
      </c>
      <c r="D16" s="53"/>
      <c r="E16" s="53"/>
      <c r="F16" s="53"/>
      <c r="G16" s="53"/>
    </row>
    <row r="17" customFormat="false" ht="71.85" hidden="false" customHeight="true" outlineLevel="0" collapsed="false">
      <c r="A17" s="42"/>
      <c r="B17" s="53" t="s">
        <v>17</v>
      </c>
      <c r="C17" s="53" t="s">
        <v>147</v>
      </c>
      <c r="D17" s="53"/>
      <c r="E17" s="53"/>
      <c r="F17" s="53"/>
      <c r="G17" s="53"/>
    </row>
    <row r="18" customFormat="false" ht="12.75" hidden="false" customHeight="false" outlineLevel="0" collapsed="false">
      <c r="A18" s="42"/>
      <c r="C18" s="97"/>
      <c r="D18" s="97"/>
      <c r="E18" s="97"/>
      <c r="F18" s="98"/>
      <c r="G18" s="98"/>
    </row>
    <row r="19" customFormat="false" ht="14.65" hidden="false" customHeight="true" outlineLevel="0" collapsed="false">
      <c r="A19" s="42"/>
      <c r="C19" s="53" t="s">
        <v>148</v>
      </c>
      <c r="D19" s="53"/>
      <c r="E19" s="53"/>
      <c r="F19" s="53"/>
      <c r="G19" s="98"/>
    </row>
    <row r="20" customFormat="false" ht="23.65" hidden="false" customHeight="true" outlineLevel="0" collapsed="false">
      <c r="A20" s="42"/>
      <c r="B20" s="53" t="s">
        <v>17</v>
      </c>
      <c r="C20" s="53" t="s">
        <v>149</v>
      </c>
      <c r="D20" s="53"/>
      <c r="E20" s="53"/>
      <c r="F20" s="53"/>
      <c r="G20" s="53"/>
    </row>
    <row r="21" customFormat="false" ht="23.65" hidden="false" customHeight="true" outlineLevel="0" collapsed="false">
      <c r="A21" s="42"/>
      <c r="B21" s="53" t="s">
        <v>17</v>
      </c>
      <c r="C21" s="53" t="s">
        <v>150</v>
      </c>
      <c r="D21" s="53"/>
      <c r="E21" s="53"/>
      <c r="F21" s="53"/>
      <c r="G21" s="53"/>
    </row>
    <row r="22" customFormat="false" ht="53.65" hidden="false" customHeight="true" outlineLevel="0" collapsed="false">
      <c r="A22" s="42"/>
      <c r="B22" s="53" t="s">
        <v>17</v>
      </c>
      <c r="C22" s="53" t="s">
        <v>151</v>
      </c>
      <c r="D22" s="53"/>
      <c r="E22" s="53"/>
      <c r="F22" s="53"/>
      <c r="G22" s="53"/>
    </row>
    <row r="23" customFormat="false" ht="12.75" hidden="false" customHeight="false" outlineLevel="0" collapsed="false">
      <c r="A23" s="42"/>
      <c r="C23" s="99"/>
      <c r="D23" s="99"/>
      <c r="E23" s="99"/>
      <c r="F23" s="98"/>
      <c r="G23" s="98"/>
    </row>
    <row r="24" customFormat="false" ht="13.7" hidden="false" customHeight="true" outlineLevel="0" collapsed="false">
      <c r="A24" s="42"/>
      <c r="C24" s="53" t="s">
        <v>152</v>
      </c>
      <c r="D24" s="53"/>
      <c r="E24" s="53"/>
      <c r="F24" s="53"/>
      <c r="G24" s="53"/>
    </row>
    <row r="25" customFormat="false" ht="23.65" hidden="false" customHeight="true" outlineLevel="0" collapsed="false">
      <c r="A25" s="42"/>
      <c r="B25" s="53" t="s">
        <v>17</v>
      </c>
      <c r="C25" s="53" t="s">
        <v>153</v>
      </c>
      <c r="D25" s="53"/>
      <c r="E25" s="53"/>
      <c r="F25" s="53"/>
      <c r="G25" s="53"/>
    </row>
    <row r="26" customFormat="false" ht="43.7" hidden="false" customHeight="true" outlineLevel="0" collapsed="false">
      <c r="A26" s="42"/>
      <c r="B26" s="53" t="s">
        <v>17</v>
      </c>
      <c r="C26" s="53" t="s">
        <v>154</v>
      </c>
      <c r="D26" s="53"/>
      <c r="E26" s="53"/>
      <c r="F26" s="53"/>
      <c r="G26" s="53"/>
    </row>
    <row r="27" customFormat="false" ht="33.75" hidden="false" customHeight="true" outlineLevel="0" collapsed="false">
      <c r="A27" s="42"/>
      <c r="B27" s="53" t="s">
        <v>17</v>
      </c>
      <c r="C27" s="53" t="s">
        <v>155</v>
      </c>
      <c r="D27" s="53"/>
      <c r="E27" s="53"/>
      <c r="F27" s="53"/>
      <c r="G27" s="53"/>
    </row>
    <row r="28" customFormat="false" ht="10.5" hidden="false" customHeight="false" outlineLevel="0" collapsed="false">
      <c r="A28" s="42"/>
      <c r="C28" s="43"/>
      <c r="D28" s="42"/>
      <c r="E28" s="42"/>
      <c r="F28" s="42"/>
      <c r="G28" s="42"/>
    </row>
    <row r="29" customFormat="false" ht="10.5" hidden="false" customHeight="false" outlineLevel="0" collapsed="false">
      <c r="A29" s="42"/>
      <c r="C29" s="43"/>
      <c r="D29" s="42"/>
      <c r="E29" s="42"/>
      <c r="F29" s="42"/>
      <c r="G29" s="42"/>
    </row>
    <row r="30" s="59" customFormat="true" ht="21" hidden="false" customHeight="false" outlineLevel="0" collapsed="false">
      <c r="A30" s="56" t="str">
        <f aca="false">IF((ISNUMBER(B30)),$A$1,"")</f>
        <v>4.</v>
      </c>
      <c r="B30" s="57" t="n">
        <f aca="false">IF(AND(ISTEXT(C30),ISBLANK(D30)),COUNT($B$5:B29)+1,"")</f>
        <v>1</v>
      </c>
      <c r="C30" s="58" t="s">
        <v>156</v>
      </c>
    </row>
    <row r="31" s="59" customFormat="true" ht="167.9" hidden="false" customHeight="false" outlineLevel="0" collapsed="false">
      <c r="A31" s="56" t="str">
        <f aca="false">IF((ISNUMBER(B31)),$A$1,"")</f>
        <v/>
      </c>
      <c r="B31" s="57" t="str">
        <f aca="false">IF(AND(ISTEXT(C31),ISBLANK(D31)),COUNT($B$5:B30)+1,"")</f>
        <v/>
      </c>
      <c r="C31" s="67" t="s">
        <v>157</v>
      </c>
      <c r="D31" s="63" t="s">
        <v>23</v>
      </c>
      <c r="E31" s="75" t="n">
        <v>349.51</v>
      </c>
      <c r="F31" s="75" t="n">
        <v>0</v>
      </c>
      <c r="G31" s="75" t="n">
        <f aca="false">IF(ISBLANK(F31),"",E31*F31)</f>
        <v>0</v>
      </c>
    </row>
    <row r="32" s="59" customFormat="true" ht="10.5" hidden="false" customHeight="false" outlineLevel="0" collapsed="false">
      <c r="A32" s="56"/>
      <c r="B32" s="57" t="str">
        <f aca="false">IF(AND(ISTEXT(C32),ISBLANK(D32)),COUNT($B$5:B31)+1,"")</f>
        <v/>
      </c>
      <c r="C32" s="67"/>
      <c r="D32" s="63"/>
      <c r="E32" s="75"/>
      <c r="F32" s="75"/>
      <c r="G32" s="75" t="str">
        <f aca="false">IF(ISBLANK(F32),"",E32*F32)</f>
        <v/>
      </c>
    </row>
    <row r="33" s="59" customFormat="true" ht="21" hidden="false" customHeight="false" outlineLevel="0" collapsed="false">
      <c r="A33" s="56" t="str">
        <f aca="false">IF((ISNUMBER(B33)),$A$1,"")</f>
        <v>4.</v>
      </c>
      <c r="B33" s="57" t="n">
        <f aca="false">IF(AND(ISTEXT(C33),ISBLANK(D33)),COUNT($B$5:B32)+1,"")</f>
        <v>2</v>
      </c>
      <c r="C33" s="58" t="s">
        <v>156</v>
      </c>
    </row>
    <row r="34" s="59" customFormat="true" ht="177.6" hidden="false" customHeight="false" outlineLevel="0" collapsed="false">
      <c r="A34" s="56" t="str">
        <f aca="false">IF((ISNUMBER(B34)),$A$1,"")</f>
        <v/>
      </c>
      <c r="B34" s="57" t="str">
        <f aca="false">IF(AND(ISTEXT(C34),ISBLANK(D34)),COUNT($B$5:B33)+1,"")</f>
        <v/>
      </c>
      <c r="C34" s="67" t="s">
        <v>158</v>
      </c>
      <c r="D34" s="63" t="s">
        <v>23</v>
      </c>
      <c r="E34" s="75" t="n">
        <v>24.73</v>
      </c>
      <c r="F34" s="75" t="n">
        <v>0</v>
      </c>
      <c r="G34" s="75" t="n">
        <f aca="false">IF(ISBLANK(F34),"",E34*F34)</f>
        <v>0</v>
      </c>
    </row>
    <row r="35" s="59" customFormat="true" ht="10.5" hidden="false" customHeight="false" outlineLevel="0" collapsed="false">
      <c r="A35" s="56"/>
      <c r="B35" s="57"/>
      <c r="C35" s="67"/>
      <c r="D35" s="63"/>
      <c r="E35" s="75"/>
      <c r="F35" s="75"/>
      <c r="G35" s="75"/>
    </row>
    <row r="36" s="59" customFormat="true" ht="10.5" hidden="false" customHeight="false" outlineLevel="0" collapsed="false">
      <c r="A36" s="56" t="str">
        <f aca="false">IF((ISNUMBER(B36)),$A$1,"")</f>
        <v>4.</v>
      </c>
      <c r="B36" s="57" t="n">
        <f aca="false">IF(AND(ISTEXT(C36),ISBLANK(D36)),COUNT($B$5:B32)+1,"")</f>
        <v>2</v>
      </c>
      <c r="C36" s="58" t="s">
        <v>159</v>
      </c>
      <c r="D36" s="63"/>
      <c r="E36" s="75"/>
      <c r="F36" s="75"/>
      <c r="G36" s="75" t="str">
        <f aca="false">IF(ISBLANK(F36),"",E36*F36)</f>
        <v/>
      </c>
    </row>
    <row r="37" s="59" customFormat="true" ht="129.1" hidden="false" customHeight="false" outlineLevel="0" collapsed="false">
      <c r="A37" s="56" t="str">
        <f aca="false">IF((ISNUMBER(B37)),$A$1,"")</f>
        <v/>
      </c>
      <c r="B37" s="57" t="str">
        <f aca="false">IF(AND(ISTEXT(C37),ISBLANK(D37)),COUNT($B$5:B36)+1,"")</f>
        <v/>
      </c>
      <c r="C37" s="100" t="s">
        <v>160</v>
      </c>
      <c r="D37" s="63" t="s">
        <v>23</v>
      </c>
      <c r="E37" s="75" t="n">
        <v>349.51</v>
      </c>
      <c r="F37" s="75" t="n">
        <v>0</v>
      </c>
      <c r="G37" s="75" t="n">
        <f aca="false">IF(ISBLANK(F37),"",E37*F37)</f>
        <v>0</v>
      </c>
    </row>
    <row r="38" s="59" customFormat="true" ht="10.5" hidden="false" customHeight="false" outlineLevel="0" collapsed="false">
      <c r="A38" s="56"/>
      <c r="B38" s="57"/>
      <c r="C38" s="100"/>
      <c r="D38" s="63"/>
      <c r="E38" s="75"/>
      <c r="F38" s="75"/>
      <c r="G38" s="75"/>
    </row>
    <row r="39" s="59" customFormat="true" ht="10.5" hidden="false" customHeight="false" outlineLevel="0" collapsed="false">
      <c r="A39" s="56" t="str">
        <f aca="false">IF((ISNUMBER(B39)),$A$1,"")</f>
        <v>4.</v>
      </c>
      <c r="B39" s="57" t="n">
        <f aca="false">IF(AND(ISTEXT(C39),ISBLANK(D39)),COUNT($B$5:B35)+1,"")</f>
        <v>3</v>
      </c>
      <c r="C39" s="58" t="s">
        <v>161</v>
      </c>
      <c r="D39" s="63"/>
      <c r="E39" s="75"/>
      <c r="F39" s="75"/>
      <c r="G39" s="75" t="str">
        <f aca="false">IF(ISBLANK(F39),"",E39*F39)</f>
        <v/>
      </c>
    </row>
    <row r="40" s="59" customFormat="true" ht="129.1" hidden="false" customHeight="false" outlineLevel="0" collapsed="false">
      <c r="A40" s="56" t="str">
        <f aca="false">IF((ISNUMBER(B40)),$A$1,"")</f>
        <v/>
      </c>
      <c r="B40" s="57" t="str">
        <f aca="false">IF(AND(ISTEXT(C40),ISBLANK(D40)),COUNT($B$5:B39)+1,"")</f>
        <v/>
      </c>
      <c r="C40" s="100" t="s">
        <v>160</v>
      </c>
      <c r="D40" s="63" t="s">
        <v>23</v>
      </c>
      <c r="E40" s="75" t="n">
        <v>24.73</v>
      </c>
      <c r="F40" s="75" t="n">
        <v>0</v>
      </c>
      <c r="G40" s="75" t="n">
        <f aca="false">IF(ISBLANK(F40),"",E40*F40)</f>
        <v>0</v>
      </c>
    </row>
    <row r="41" s="59" customFormat="true" ht="10.5" hidden="false" customHeight="false" outlineLevel="0" collapsed="false">
      <c r="A41" s="56"/>
      <c r="B41" s="57"/>
      <c r="C41" s="100"/>
      <c r="D41" s="63"/>
      <c r="E41" s="75"/>
      <c r="F41" s="75"/>
      <c r="G41" s="75"/>
    </row>
    <row r="42" s="59" customFormat="true" ht="10.5" hidden="false" customHeight="false" outlineLevel="0" collapsed="false">
      <c r="A42" s="56" t="str">
        <f aca="false">IF((ISNUMBER(B42)),$A$1,"")</f>
        <v>4.</v>
      </c>
      <c r="B42" s="57" t="n">
        <f aca="false">IF(AND(ISTEXT(C42),ISBLANK(D42)),COUNT($B$5:B37)+1,"")</f>
        <v>4</v>
      </c>
      <c r="C42" s="58" t="s">
        <v>162</v>
      </c>
      <c r="D42" s="63"/>
      <c r="E42" s="75"/>
      <c r="F42" s="75"/>
      <c r="G42" s="75" t="str">
        <f aca="false">IF(ISBLANK(F42),"",E42*F42)</f>
        <v/>
      </c>
    </row>
    <row r="43" s="59" customFormat="true" ht="138.8" hidden="false" customHeight="false" outlineLevel="0" collapsed="false">
      <c r="A43" s="56" t="str">
        <f aca="false">IF((ISNUMBER(B43)),$A$1,"")</f>
        <v/>
      </c>
      <c r="B43" s="57" t="str">
        <f aca="false">IF(AND(ISTEXT(C43),ISBLANK(D43)),COUNT($B$5:B42)+1,"")</f>
        <v/>
      </c>
      <c r="C43" s="100" t="s">
        <v>163</v>
      </c>
      <c r="D43" s="63" t="s">
        <v>23</v>
      </c>
      <c r="E43" s="75" t="n">
        <v>503.43</v>
      </c>
      <c r="F43" s="75" t="n">
        <v>0</v>
      </c>
      <c r="G43" s="75" t="n">
        <f aca="false">IF(ISBLANK(F43),"",E43*F43)</f>
        <v>0</v>
      </c>
    </row>
    <row r="44" s="59" customFormat="true" ht="10.5" hidden="false" customHeight="false" outlineLevel="0" collapsed="false">
      <c r="A44" s="56"/>
      <c r="B44" s="57"/>
      <c r="C44" s="100"/>
      <c r="D44" s="63"/>
      <c r="E44" s="75"/>
      <c r="F44" s="75"/>
      <c r="G44" s="75"/>
    </row>
    <row r="45" s="59" customFormat="true" ht="10.5" hidden="false" customHeight="false" outlineLevel="0" collapsed="false">
      <c r="A45" s="56" t="str">
        <f aca="false">IF((ISNUMBER(B45)),$A$1,"")</f>
        <v>4.</v>
      </c>
      <c r="B45" s="57" t="n">
        <f aca="false">IF(AND(ISTEXT(C45),ISBLANK(D45)),COUNT($B$5:B39)+1,"")</f>
        <v>5</v>
      </c>
      <c r="C45" s="58" t="s">
        <v>164</v>
      </c>
      <c r="D45" s="63"/>
      <c r="E45" s="75"/>
      <c r="F45" s="75"/>
      <c r="G45" s="75" t="str">
        <f aca="false">IF(ISBLANK(F45),"",E45*F45)</f>
        <v/>
      </c>
    </row>
    <row r="46" s="59" customFormat="true" ht="138.8" hidden="false" customHeight="false" outlineLevel="0" collapsed="false">
      <c r="A46" s="56" t="str">
        <f aca="false">IF((ISNUMBER(B46)),$A$1,"")</f>
        <v/>
      </c>
      <c r="B46" s="57" t="str">
        <f aca="false">IF(AND(ISTEXT(C46),ISBLANK(D46)),COUNT($B$5:B45)+1,"")</f>
        <v/>
      </c>
      <c r="C46" s="100" t="s">
        <v>163</v>
      </c>
      <c r="D46" s="63" t="s">
        <v>23</v>
      </c>
      <c r="E46" s="75" t="n">
        <v>171.2</v>
      </c>
      <c r="F46" s="75" t="n">
        <v>0</v>
      </c>
      <c r="G46" s="75" t="n">
        <f aca="false">IF(ISBLANK(F46),"",E46*F46)</f>
        <v>0</v>
      </c>
    </row>
    <row r="47" s="59" customFormat="true" ht="10.5" hidden="false" customHeight="false" outlineLevel="0" collapsed="false">
      <c r="A47" s="56"/>
      <c r="B47" s="57"/>
      <c r="C47" s="100"/>
      <c r="D47" s="63"/>
      <c r="E47" s="75"/>
      <c r="F47" s="75"/>
      <c r="G47" s="75"/>
    </row>
    <row r="48" s="59" customFormat="true" ht="31.5" hidden="false" customHeight="false" outlineLevel="0" collapsed="false">
      <c r="A48" s="56" t="s">
        <v>136</v>
      </c>
      <c r="B48" s="57" t="n">
        <v>3</v>
      </c>
      <c r="C48" s="101" t="s">
        <v>165</v>
      </c>
      <c r="D48" s="63"/>
      <c r="E48" s="75"/>
      <c r="F48" s="75"/>
      <c r="G48" s="75"/>
    </row>
    <row r="49" s="59" customFormat="true" ht="90.25" hidden="false" customHeight="false" outlineLevel="0" collapsed="false">
      <c r="A49" s="56"/>
      <c r="B49" s="57"/>
      <c r="C49" s="100" t="s">
        <v>166</v>
      </c>
      <c r="D49" s="63" t="s">
        <v>23</v>
      </c>
      <c r="E49" s="75" t="n">
        <v>21.3</v>
      </c>
      <c r="F49" s="75" t="n">
        <v>0</v>
      </c>
      <c r="G49" s="75" t="n">
        <f aca="false">IF(ISBLANK(F49),"",E49*F49)</f>
        <v>0</v>
      </c>
    </row>
    <row r="50" s="59" customFormat="true" ht="10.5" hidden="false" customHeight="false" outlineLevel="0" collapsed="false">
      <c r="A50" s="56"/>
      <c r="B50" s="57"/>
      <c r="C50" s="100"/>
    </row>
    <row r="51" s="59" customFormat="true" ht="31.5" hidden="false" customHeight="false" outlineLevel="0" collapsed="false">
      <c r="A51" s="56" t="s">
        <v>136</v>
      </c>
      <c r="B51" s="57" t="n">
        <v>3</v>
      </c>
      <c r="C51" s="101" t="s">
        <v>165</v>
      </c>
      <c r="D51" s="63"/>
      <c r="E51" s="75"/>
      <c r="F51" s="75"/>
      <c r="G51" s="75"/>
    </row>
    <row r="52" s="59" customFormat="true" ht="90.25" hidden="false" customHeight="false" outlineLevel="0" collapsed="false">
      <c r="A52" s="56"/>
      <c r="B52" s="57"/>
      <c r="C52" s="100" t="s">
        <v>167</v>
      </c>
      <c r="D52" s="63" t="s">
        <v>23</v>
      </c>
      <c r="E52" s="75" t="n">
        <v>50.6</v>
      </c>
      <c r="F52" s="75" t="n">
        <v>0</v>
      </c>
      <c r="G52" s="75" t="n">
        <f aca="false">IF(ISBLANK(F52),"",E52*F52)</f>
        <v>0</v>
      </c>
    </row>
    <row r="53" s="59" customFormat="true" ht="10.5" hidden="false" customHeight="false" outlineLevel="0" collapsed="false">
      <c r="A53" s="56"/>
      <c r="B53" s="57"/>
      <c r="C53" s="100"/>
    </row>
    <row r="54" s="59" customFormat="true" ht="21" hidden="false" customHeight="false" outlineLevel="0" collapsed="false">
      <c r="A54" s="56" t="s">
        <v>136</v>
      </c>
      <c r="B54" s="57" t="n">
        <v>3</v>
      </c>
      <c r="C54" s="101" t="s">
        <v>168</v>
      </c>
      <c r="D54" s="63"/>
      <c r="E54" s="75"/>
      <c r="F54" s="75"/>
      <c r="G54" s="75"/>
    </row>
    <row r="55" s="59" customFormat="true" ht="51.45" hidden="false" customHeight="false" outlineLevel="0" collapsed="false">
      <c r="A55" s="56"/>
      <c r="B55" s="57"/>
      <c r="C55" s="100" t="s">
        <v>169</v>
      </c>
      <c r="D55" s="63" t="s">
        <v>23</v>
      </c>
      <c r="E55" s="75" t="n">
        <v>16</v>
      </c>
      <c r="F55" s="75" t="n">
        <v>0</v>
      </c>
      <c r="G55" s="75" t="n">
        <f aca="false">IF(ISBLANK(F55),"",E55*F55)</f>
        <v>0</v>
      </c>
    </row>
    <row r="56" s="59" customFormat="true" ht="10.5" hidden="false" customHeight="false" outlineLevel="0" collapsed="false">
      <c r="A56" s="56"/>
      <c r="B56" s="57"/>
      <c r="C56" s="100"/>
    </row>
    <row r="57" s="59" customFormat="true" ht="21" hidden="false" customHeight="false" outlineLevel="0" collapsed="false">
      <c r="A57" s="56" t="s">
        <v>136</v>
      </c>
      <c r="B57" s="57" t="n">
        <v>3</v>
      </c>
      <c r="C57" s="101" t="s">
        <v>170</v>
      </c>
      <c r="D57" s="63"/>
      <c r="E57" s="75"/>
      <c r="F57" s="75"/>
      <c r="G57" s="75"/>
    </row>
    <row r="58" s="59" customFormat="true" ht="61.15" hidden="false" customHeight="false" outlineLevel="0" collapsed="false">
      <c r="A58" s="56"/>
      <c r="B58" s="57"/>
      <c r="C58" s="100" t="s">
        <v>171</v>
      </c>
      <c r="D58" s="63" t="s">
        <v>23</v>
      </c>
      <c r="E58" s="75" t="n">
        <v>720</v>
      </c>
      <c r="F58" s="75" t="n">
        <v>0</v>
      </c>
      <c r="G58" s="75" t="n">
        <f aca="false">IF(ISBLANK(F58),"",E58*F58)</f>
        <v>0</v>
      </c>
    </row>
    <row r="59" s="59" customFormat="true" ht="10.5" hidden="false" customHeight="false" outlineLevel="0" collapsed="false">
      <c r="A59" s="56"/>
      <c r="B59" s="57"/>
      <c r="C59" s="100"/>
      <c r="D59" s="63"/>
      <c r="E59" s="75"/>
      <c r="F59" s="75"/>
      <c r="G59" s="75"/>
    </row>
    <row r="60" customFormat="false" ht="10.5" hidden="false" customHeight="false" outlineLevel="0" collapsed="false">
      <c r="A60" s="42"/>
      <c r="C60" s="43"/>
      <c r="D60" s="42"/>
      <c r="E60" s="42"/>
      <c r="F60" s="42"/>
      <c r="G60" s="42"/>
    </row>
    <row r="61" customFormat="false" ht="10.5" hidden="false" customHeight="false" outlineLevel="0" collapsed="false">
      <c r="A61" s="68"/>
      <c r="B61" s="69"/>
      <c r="C61" s="70" t="str">
        <f aca="false">"UKUPNO "&amp;C1</f>
        <v>UKUPNO IZOLATERSKI RADOVI</v>
      </c>
      <c r="D61" s="71"/>
      <c r="E61" s="47"/>
      <c r="F61" s="47"/>
      <c r="G61" s="47" t="n">
        <f aca="false">SUM(G13:G60)</f>
        <v>0</v>
      </c>
    </row>
  </sheetData>
  <mergeCells count="18">
    <mergeCell ref="C7:G7"/>
    <mergeCell ref="C8:G8"/>
    <mergeCell ref="C9:G9"/>
    <mergeCell ref="C10:G10"/>
    <mergeCell ref="C11:G11"/>
    <mergeCell ref="C12:G12"/>
    <mergeCell ref="C13:G13"/>
    <mergeCell ref="C15:G15"/>
    <mergeCell ref="C16:G16"/>
    <mergeCell ref="C17:G17"/>
    <mergeCell ref="C19:F19"/>
    <mergeCell ref="C20:G20"/>
    <mergeCell ref="C21:G21"/>
    <mergeCell ref="C22:G22"/>
    <mergeCell ref="C24:G24"/>
    <mergeCell ref="C25:G25"/>
    <mergeCell ref="C26:G26"/>
    <mergeCell ref="C27:G27"/>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18" man="true" max="16383" min="0"/>
    <brk id="47" man="true" max="16383" min="0"/>
  </row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3"/>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G11" activeCellId="0" sqref="G11"/>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41"/>
    <col collapsed="false" customWidth="true" hidden="false" outlineLevel="0" max="7" min="7" style="36" width="12.98"/>
    <col collapsed="false" customWidth="true" hidden="false" outlineLevel="0" max="1025" min="8" style="0" width="8.7"/>
  </cols>
  <sheetData>
    <row r="1" customFormat="false" ht="12.75" hidden="false" customHeight="false" outlineLevel="0" collapsed="false">
      <c r="A1" s="37" t="s">
        <v>172</v>
      </c>
      <c r="B1" s="38"/>
      <c r="C1" s="39" t="s">
        <v>173</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5.6" hidden="false" customHeight="true" outlineLevel="0" collapsed="false">
      <c r="A5" s="42"/>
      <c r="C5" s="49" t="s">
        <v>16</v>
      </c>
      <c r="D5" s="42"/>
      <c r="E5" s="42"/>
      <c r="F5" s="42"/>
      <c r="G5" s="42"/>
    </row>
    <row r="6" customFormat="false" ht="10.5" hidden="false" customHeight="false" outlineLevel="0" collapsed="false">
      <c r="A6" s="42"/>
      <c r="C6" s="49"/>
      <c r="D6" s="42"/>
      <c r="E6" s="42"/>
      <c r="F6" s="42"/>
      <c r="G6" s="42"/>
    </row>
    <row r="7" customFormat="false" ht="24" hidden="false" customHeight="true" outlineLevel="0" collapsed="false">
      <c r="A7" s="42"/>
      <c r="B7" s="53" t="s">
        <v>17</v>
      </c>
      <c r="C7" s="102" t="s">
        <v>174</v>
      </c>
      <c r="D7" s="102"/>
      <c r="E7" s="102"/>
      <c r="F7" s="102"/>
      <c r="G7" s="102"/>
    </row>
    <row r="8" customFormat="false" ht="10.5" hidden="false" customHeight="false" outlineLevel="0" collapsed="false">
      <c r="A8" s="42"/>
      <c r="C8" s="43"/>
      <c r="D8" s="42"/>
      <c r="E8" s="42"/>
      <c r="F8" s="42"/>
      <c r="G8" s="42"/>
    </row>
    <row r="9" customFormat="false" ht="10.5" hidden="false" customHeight="false" outlineLevel="0" collapsed="false">
      <c r="A9" s="42"/>
      <c r="C9" s="43"/>
      <c r="D9" s="83"/>
      <c r="E9" s="103"/>
      <c r="F9" s="42"/>
      <c r="G9" s="84"/>
    </row>
    <row r="10" customFormat="false" ht="10.5" hidden="false" customHeight="false" outlineLevel="0" collapsed="false">
      <c r="A10" s="42"/>
      <c r="C10" s="43"/>
      <c r="D10" s="42"/>
      <c r="E10" s="42"/>
      <c r="F10" s="42"/>
      <c r="G10" s="42"/>
    </row>
    <row r="11" customFormat="false" ht="10.5" hidden="false" customHeight="false" outlineLevel="0" collapsed="false">
      <c r="A11" s="42"/>
      <c r="C11" s="43"/>
      <c r="D11" s="42"/>
      <c r="E11" s="42"/>
      <c r="F11" s="42"/>
      <c r="G11" s="42"/>
    </row>
    <row r="12" customFormat="false" ht="10.5" hidden="false" customHeight="false" outlineLevel="0" collapsed="false">
      <c r="A12" s="42"/>
      <c r="C12" s="43"/>
      <c r="D12" s="42"/>
      <c r="E12" s="42"/>
      <c r="F12" s="42"/>
      <c r="G12" s="42"/>
    </row>
    <row r="13" customFormat="false" ht="10.5" hidden="false" customHeight="false" outlineLevel="0" collapsed="false">
      <c r="A13" s="68"/>
      <c r="B13" s="69"/>
      <c r="C13" s="70" t="str">
        <f aca="false">"UKUPNO "&amp;C1</f>
        <v>UKUPNO FASADERSKI RADOVI</v>
      </c>
      <c r="D13" s="71"/>
      <c r="E13" s="47"/>
      <c r="F13" s="47"/>
      <c r="G13" s="47" t="n">
        <f aca="false">SUM(G8:G9)</f>
        <v>0</v>
      </c>
    </row>
  </sheetData>
  <mergeCells count="1">
    <mergeCell ref="C7:G7"/>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83"/>
  <sheetViews>
    <sheetView showFormulas="false" showGridLines="true" showRowColHeaders="true" showZeros="true" rightToLeft="false" tabSelected="false" showOutlineSymbols="true" defaultGridColor="true" view="pageBreakPreview" topLeftCell="A58" colorId="64" zoomScale="100" zoomScaleNormal="120" zoomScalePageLayoutView="100" workbookViewId="0">
      <selection pane="topLeft" activeCell="F69" activeCellId="0" sqref="F69"/>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41"/>
    <col collapsed="false" customWidth="true" hidden="false" outlineLevel="0" max="7" min="7" style="36" width="12.12"/>
    <col collapsed="false" customWidth="true" hidden="false" outlineLevel="0" max="1025" min="8" style="0" width="8.7"/>
  </cols>
  <sheetData>
    <row r="1" customFormat="false" ht="12.75" hidden="false" customHeight="false" outlineLevel="0" collapsed="false">
      <c r="A1" s="37" t="s">
        <v>175</v>
      </c>
      <c r="B1" s="38"/>
      <c r="C1" s="39" t="s">
        <v>176</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B5" s="53"/>
      <c r="C5" s="49" t="s">
        <v>16</v>
      </c>
      <c r="D5" s="73"/>
      <c r="E5" s="73"/>
      <c r="F5" s="73"/>
      <c r="G5" s="73"/>
    </row>
    <row r="6" customFormat="false" ht="10.5" hidden="false" customHeight="false" outlineLevel="0" collapsed="false">
      <c r="A6" s="42"/>
      <c r="B6" s="53"/>
      <c r="C6" s="73"/>
      <c r="D6" s="73"/>
      <c r="E6" s="73"/>
      <c r="F6" s="73"/>
      <c r="G6" s="73"/>
    </row>
    <row r="7" customFormat="false" ht="33.75" hidden="false" customHeight="true" outlineLevel="0" collapsed="false">
      <c r="A7" s="42"/>
      <c r="B7" s="53" t="s">
        <v>17</v>
      </c>
      <c r="C7" s="72" t="s">
        <v>177</v>
      </c>
      <c r="D7" s="72"/>
      <c r="E7" s="72"/>
      <c r="F7" s="72"/>
      <c r="G7" s="72"/>
    </row>
    <row r="8" customFormat="false" ht="33.75" hidden="false" customHeight="true" outlineLevel="0" collapsed="false">
      <c r="A8" s="42"/>
      <c r="B8" s="53" t="s">
        <v>17</v>
      </c>
      <c r="C8" s="72" t="s">
        <v>178</v>
      </c>
      <c r="D8" s="72"/>
      <c r="E8" s="72"/>
      <c r="F8" s="72"/>
      <c r="G8" s="72"/>
    </row>
    <row r="9" customFormat="false" ht="23.65" hidden="false" customHeight="true" outlineLevel="0" collapsed="false">
      <c r="A9" s="42"/>
      <c r="B9" s="53" t="s">
        <v>17</v>
      </c>
      <c r="C9" s="72" t="s">
        <v>179</v>
      </c>
      <c r="D9" s="72"/>
      <c r="E9" s="72"/>
      <c r="F9" s="72"/>
      <c r="G9" s="72"/>
    </row>
    <row r="10" customFormat="false" ht="23.65" hidden="false" customHeight="true" outlineLevel="0" collapsed="false">
      <c r="A10" s="42"/>
      <c r="B10" s="53" t="s">
        <v>17</v>
      </c>
      <c r="C10" s="72" t="s">
        <v>180</v>
      </c>
      <c r="D10" s="72"/>
      <c r="E10" s="72"/>
      <c r="F10" s="72"/>
      <c r="G10" s="72"/>
    </row>
    <row r="11" customFormat="false" ht="53.65" hidden="false" customHeight="true" outlineLevel="0" collapsed="false">
      <c r="A11" s="42"/>
      <c r="B11" s="53" t="s">
        <v>17</v>
      </c>
      <c r="C11" s="72" t="s">
        <v>181</v>
      </c>
      <c r="D11" s="72"/>
      <c r="E11" s="72"/>
      <c r="F11" s="72"/>
      <c r="G11" s="72"/>
    </row>
    <row r="12" customFormat="false" ht="10.5" hidden="false" customHeight="false" outlineLevel="0" collapsed="false">
      <c r="A12" s="42"/>
      <c r="B12" s="53"/>
      <c r="C12" s="73"/>
      <c r="D12" s="73"/>
      <c r="E12" s="73"/>
      <c r="F12" s="73"/>
      <c r="G12" s="73"/>
    </row>
    <row r="13" customFormat="false" ht="13.7" hidden="false" customHeight="true" outlineLevel="0" collapsed="false">
      <c r="A13" s="42"/>
      <c r="B13" s="53"/>
      <c r="C13" s="104" t="s">
        <v>182</v>
      </c>
      <c r="D13" s="104"/>
      <c r="E13" s="104"/>
      <c r="F13" s="104"/>
      <c r="G13" s="104"/>
    </row>
    <row r="14" customFormat="false" ht="12.75" hidden="false" customHeight="false" outlineLevel="0" collapsed="false">
      <c r="A14" s="42"/>
      <c r="B14" s="53"/>
      <c r="C14" s="105"/>
      <c r="D14" s="73"/>
      <c r="E14" s="73"/>
      <c r="F14" s="73"/>
      <c r="G14" s="73"/>
    </row>
    <row r="15" customFormat="false" ht="53.65" hidden="false" customHeight="true" outlineLevel="0" collapsed="false">
      <c r="A15" s="42"/>
      <c r="B15" s="53" t="s">
        <v>17</v>
      </c>
      <c r="C15" s="72" t="s">
        <v>183</v>
      </c>
      <c r="D15" s="72"/>
      <c r="E15" s="72"/>
      <c r="F15" s="72"/>
      <c r="G15" s="72"/>
    </row>
    <row r="16" customFormat="false" ht="23.65" hidden="false" customHeight="true" outlineLevel="0" collapsed="false">
      <c r="A16" s="1"/>
      <c r="B16" s="53" t="s">
        <v>17</v>
      </c>
      <c r="C16" s="72" t="s">
        <v>184</v>
      </c>
      <c r="D16" s="72"/>
      <c r="E16" s="72"/>
      <c r="F16" s="72"/>
      <c r="G16" s="72"/>
    </row>
    <row r="17" customFormat="false" ht="13.7" hidden="false" customHeight="true" outlineLevel="0" collapsed="false">
      <c r="A17" s="1"/>
      <c r="B17" s="53" t="s">
        <v>17</v>
      </c>
      <c r="C17" s="72" t="s">
        <v>185</v>
      </c>
      <c r="D17" s="72"/>
      <c r="E17" s="72"/>
      <c r="F17" s="72"/>
      <c r="G17" s="72"/>
    </row>
    <row r="18" customFormat="false" ht="33.75" hidden="false" customHeight="true" outlineLevel="0" collapsed="false">
      <c r="A18" s="1"/>
      <c r="B18" s="53" t="s">
        <v>17</v>
      </c>
      <c r="C18" s="72" t="s">
        <v>186</v>
      </c>
      <c r="D18" s="72"/>
      <c r="E18" s="72"/>
      <c r="F18" s="72"/>
      <c r="G18" s="72"/>
    </row>
    <row r="19" customFormat="false" ht="13.7" hidden="false" customHeight="true" outlineLevel="0" collapsed="false">
      <c r="A19" s="1"/>
      <c r="B19" s="53" t="s">
        <v>17</v>
      </c>
      <c r="C19" s="72" t="s">
        <v>187</v>
      </c>
      <c r="D19" s="72"/>
      <c r="E19" s="72"/>
      <c r="F19" s="72"/>
      <c r="G19" s="72"/>
    </row>
    <row r="20" customFormat="false" ht="13.7" hidden="false" customHeight="true" outlineLevel="0" collapsed="false">
      <c r="A20" s="1"/>
      <c r="B20" s="53" t="s">
        <v>17</v>
      </c>
      <c r="C20" s="72" t="s">
        <v>188</v>
      </c>
      <c r="D20" s="72"/>
      <c r="E20" s="72"/>
      <c r="F20" s="72"/>
      <c r="G20" s="72"/>
    </row>
    <row r="21" customFormat="false" ht="23.65" hidden="false" customHeight="true" outlineLevel="0" collapsed="false">
      <c r="A21" s="1"/>
      <c r="B21" s="53" t="s">
        <v>17</v>
      </c>
      <c r="C21" s="72" t="s">
        <v>189</v>
      </c>
      <c r="D21" s="72"/>
      <c r="E21" s="72"/>
      <c r="F21" s="72"/>
      <c r="G21" s="72"/>
    </row>
    <row r="22" customFormat="false" ht="33.75" hidden="false" customHeight="true" outlineLevel="0" collapsed="false">
      <c r="A22" s="42"/>
      <c r="B22" s="53" t="s">
        <v>17</v>
      </c>
      <c r="C22" s="72" t="s">
        <v>190</v>
      </c>
      <c r="D22" s="72"/>
      <c r="E22" s="72"/>
      <c r="F22" s="72"/>
      <c r="G22" s="72"/>
    </row>
    <row r="23" customFormat="false" ht="83.65" hidden="false" customHeight="true" outlineLevel="0" collapsed="false">
      <c r="A23" s="42"/>
      <c r="B23" s="53" t="s">
        <v>17</v>
      </c>
      <c r="C23" s="72" t="s">
        <v>191</v>
      </c>
      <c r="D23" s="72"/>
      <c r="E23" s="72"/>
      <c r="F23" s="72"/>
      <c r="G23" s="72"/>
    </row>
    <row r="24" customFormat="false" ht="71.85" hidden="false" customHeight="true" outlineLevel="0" collapsed="false">
      <c r="A24" s="42"/>
      <c r="B24" s="53" t="s">
        <v>17</v>
      </c>
      <c r="C24" s="72" t="s">
        <v>192</v>
      </c>
      <c r="D24" s="72"/>
      <c r="E24" s="72"/>
      <c r="F24" s="72"/>
      <c r="G24" s="72"/>
    </row>
    <row r="25" customFormat="false" ht="23.65" hidden="false" customHeight="true" outlineLevel="0" collapsed="false">
      <c r="A25" s="42"/>
      <c r="B25" s="53" t="s">
        <v>17</v>
      </c>
      <c r="C25" s="72" t="s">
        <v>193</v>
      </c>
      <c r="D25" s="72"/>
      <c r="E25" s="72"/>
      <c r="F25" s="72"/>
      <c r="G25" s="72"/>
    </row>
    <row r="26" customFormat="false" ht="43.7" hidden="false" customHeight="true" outlineLevel="0" collapsed="false">
      <c r="A26" s="42"/>
      <c r="B26" s="53" t="s">
        <v>17</v>
      </c>
      <c r="C26" s="72" t="s">
        <v>194</v>
      </c>
      <c r="D26" s="72"/>
      <c r="E26" s="72"/>
      <c r="F26" s="72"/>
      <c r="G26" s="72"/>
    </row>
    <row r="27" customFormat="false" ht="33.75" hidden="false" customHeight="true" outlineLevel="0" collapsed="false">
      <c r="A27" s="42"/>
      <c r="B27" s="53" t="s">
        <v>17</v>
      </c>
      <c r="C27" s="72" t="s">
        <v>195</v>
      </c>
      <c r="D27" s="72"/>
      <c r="E27" s="72"/>
      <c r="F27" s="72"/>
      <c r="G27" s="72"/>
    </row>
    <row r="28" customFormat="false" ht="33.75" hidden="false" customHeight="true" outlineLevel="0" collapsed="false">
      <c r="A28" s="42"/>
      <c r="B28" s="53" t="s">
        <v>17</v>
      </c>
      <c r="C28" s="72" t="s">
        <v>196</v>
      </c>
      <c r="D28" s="72"/>
      <c r="E28" s="72"/>
      <c r="F28" s="72"/>
      <c r="G28" s="72"/>
    </row>
    <row r="29" customFormat="false" ht="23.65" hidden="false" customHeight="true" outlineLevel="0" collapsed="false">
      <c r="A29" s="42"/>
      <c r="B29" s="53" t="s">
        <v>17</v>
      </c>
      <c r="C29" s="106" t="s">
        <v>197</v>
      </c>
      <c r="D29" s="106"/>
      <c r="E29" s="106"/>
      <c r="F29" s="106"/>
      <c r="G29" s="106"/>
    </row>
    <row r="30" customFormat="false" ht="33.75" hidden="false" customHeight="true" outlineLevel="0" collapsed="false">
      <c r="A30" s="42"/>
      <c r="B30" s="53" t="s">
        <v>17</v>
      </c>
      <c r="C30" s="107" t="s">
        <v>198</v>
      </c>
      <c r="D30" s="107"/>
      <c r="E30" s="107"/>
      <c r="F30" s="107"/>
      <c r="G30" s="107"/>
    </row>
    <row r="31" customFormat="false" ht="12.75" hidden="false" customHeight="false" outlineLevel="0" collapsed="false">
      <c r="A31" s="42"/>
      <c r="B31" s="53"/>
      <c r="C31" s="105"/>
      <c r="D31" s="73"/>
      <c r="E31" s="73"/>
      <c r="F31" s="73"/>
      <c r="G31" s="73"/>
    </row>
    <row r="32" s="59" customFormat="true" ht="10.5" hidden="false" customHeight="false" outlineLevel="0" collapsed="false">
      <c r="A32" s="1"/>
      <c r="B32" s="108"/>
      <c r="C32" s="91"/>
      <c r="D32" s="24"/>
      <c r="E32" s="109"/>
      <c r="F32" s="109"/>
      <c r="G32" s="110"/>
    </row>
    <row r="33" s="59" customFormat="true" ht="21" hidden="false" customHeight="false" outlineLevel="0" collapsed="false">
      <c r="A33" s="56" t="str">
        <f aca="false">IF((ISNUMBER(B33)),$A$1,"")</f>
        <v>6.</v>
      </c>
      <c r="B33" s="57" t="n">
        <f aca="false">IF(AND(ISTEXT(C33),ISBLANK(D33)),COUNT($B$5:B32)+1,"")</f>
        <v>1</v>
      </c>
      <c r="C33" s="58" t="s">
        <v>199</v>
      </c>
      <c r="D33" s="111"/>
      <c r="E33" s="112"/>
      <c r="F33" s="112"/>
      <c r="G33" s="112" t="str">
        <f aca="false">IF(ISTEXT(D33),E33*F33,"")</f>
        <v/>
      </c>
    </row>
    <row r="34" s="59" customFormat="true" ht="84.75" hidden="false" customHeight="false" outlineLevel="0" collapsed="false">
      <c r="A34" s="56"/>
      <c r="B34" s="57"/>
      <c r="C34" s="67" t="s">
        <v>200</v>
      </c>
      <c r="D34" s="113"/>
      <c r="E34" s="114"/>
      <c r="F34" s="114"/>
      <c r="G34" s="112" t="str">
        <f aca="false">IF(ISTEXT(D34),E34*F34,"")</f>
        <v/>
      </c>
    </row>
    <row r="35" s="59" customFormat="true" ht="12.8" hidden="false" customHeight="false" outlineLevel="0" collapsed="false">
      <c r="A35" s="56" t="str">
        <f aca="false">IF((ISNUMBER(B35)),$A$1,"")</f>
        <v/>
      </c>
      <c r="B35" s="57" t="str">
        <f aca="false">IF(AND(ISTEXT(C35),ISBLANK(D35)),COUNT($B$5:B34)+1,"")</f>
        <v/>
      </c>
      <c r="C35" s="80" t="s">
        <v>201</v>
      </c>
      <c r="D35" s="63" t="s">
        <v>23</v>
      </c>
      <c r="E35" s="115" t="n">
        <v>349.51</v>
      </c>
      <c r="F35" s="115" t="n">
        <v>0</v>
      </c>
      <c r="G35" s="115" t="n">
        <f aca="false">IF(ISBLANK(F35),"",E35*F35)</f>
        <v>0</v>
      </c>
    </row>
    <row r="36" s="59" customFormat="true" ht="12.8" hidden="false" customHeight="false" outlineLevel="0" collapsed="false">
      <c r="A36" s="56"/>
      <c r="B36" s="57"/>
      <c r="C36" s="80" t="s">
        <v>202</v>
      </c>
      <c r="D36" s="63" t="s">
        <v>23</v>
      </c>
      <c r="E36" s="115" t="n">
        <v>11.9</v>
      </c>
      <c r="F36" s="115" t="n">
        <v>0</v>
      </c>
      <c r="G36" s="115" t="n">
        <f aca="false">IF(ISBLANK(F36),"",E36*F36)</f>
        <v>0</v>
      </c>
    </row>
    <row r="37" s="59" customFormat="true" ht="10.5" hidden="false" customHeight="false" outlineLevel="0" collapsed="false">
      <c r="A37" s="56" t="str">
        <f aca="false">IF((ISNUMBER(B37)),$A$1,"")</f>
        <v/>
      </c>
      <c r="B37" s="57" t="str">
        <f aca="false">IF(AND(ISTEXT(C37),ISBLANK(D37)),COUNT($B$5:B35)+1,"")</f>
        <v/>
      </c>
      <c r="C37" s="67"/>
      <c r="D37" s="63"/>
      <c r="E37" s="75"/>
      <c r="F37" s="75"/>
      <c r="G37" s="75" t="str">
        <f aca="false">IF(ISBLANK(F37),"",E37*F37)</f>
        <v/>
      </c>
    </row>
    <row r="38" s="59" customFormat="true" ht="21" hidden="false" customHeight="false" outlineLevel="0" collapsed="false">
      <c r="A38" s="56" t="str">
        <f aca="false">IF((ISNUMBER(B38)),$A$1,"")</f>
        <v>6.</v>
      </c>
      <c r="B38" s="57" t="n">
        <f aca="false">IF(AND(ISTEXT(C38),ISBLANK(D38)),COUNT($B$5:B37)+1,"")</f>
        <v>2</v>
      </c>
      <c r="C38" s="58" t="s">
        <v>199</v>
      </c>
      <c r="D38" s="111"/>
      <c r="E38" s="112"/>
      <c r="F38" s="112"/>
      <c r="G38" s="112" t="str">
        <f aca="false">IF(ISTEXT(D38),E38*F38,"")</f>
        <v/>
      </c>
    </row>
    <row r="39" s="59" customFormat="true" ht="105.75" hidden="false" customHeight="false" outlineLevel="0" collapsed="false">
      <c r="A39" s="56"/>
      <c r="B39" s="57"/>
      <c r="C39" s="67" t="s">
        <v>203</v>
      </c>
      <c r="D39" s="113"/>
      <c r="E39" s="114"/>
      <c r="F39" s="114"/>
      <c r="G39" s="112" t="str">
        <f aca="false">IF(ISTEXT(D39),E39*F39,"")</f>
        <v/>
      </c>
    </row>
    <row r="40" s="59" customFormat="true" ht="12.8" hidden="false" customHeight="false" outlineLevel="0" collapsed="false">
      <c r="A40" s="56" t="str">
        <f aca="false">IF((ISNUMBER(B40)),$A$1,"")</f>
        <v/>
      </c>
      <c r="B40" s="57" t="str">
        <f aca="false">IF(AND(ISTEXT(C40),ISBLANK(D40)),COUNT($B$5:B39)+1,"")</f>
        <v/>
      </c>
      <c r="C40" s="80" t="s">
        <v>204</v>
      </c>
      <c r="D40" s="63" t="s">
        <v>23</v>
      </c>
      <c r="E40" s="115" t="n">
        <v>25.75</v>
      </c>
      <c r="F40" s="115" t="n">
        <v>0</v>
      </c>
      <c r="G40" s="115" t="n">
        <f aca="false">IF(ISBLANK(F40),"",E40*F40)</f>
        <v>0</v>
      </c>
    </row>
    <row r="41" s="59" customFormat="true" ht="12.8" hidden="false" customHeight="false" outlineLevel="0" collapsed="false">
      <c r="A41" s="56"/>
      <c r="B41" s="57"/>
      <c r="C41" s="80" t="s">
        <v>202</v>
      </c>
      <c r="D41" s="63" t="s">
        <v>23</v>
      </c>
      <c r="E41" s="115" t="n">
        <v>9.2</v>
      </c>
      <c r="F41" s="115" t="n">
        <v>0</v>
      </c>
      <c r="G41" s="115" t="n">
        <f aca="false">IF(ISBLANK(F41),"",E41*F41)</f>
        <v>0</v>
      </c>
    </row>
    <row r="42" s="59" customFormat="true" ht="10.5" hidden="false" customHeight="false" outlineLevel="0" collapsed="false">
      <c r="A42" s="56"/>
      <c r="B42" s="57"/>
      <c r="C42" s="67"/>
      <c r="D42" s="63"/>
      <c r="E42" s="75"/>
      <c r="F42" s="75"/>
      <c r="G42" s="75"/>
    </row>
    <row r="43" s="59" customFormat="true" ht="21" hidden="false" customHeight="false" outlineLevel="0" collapsed="false">
      <c r="A43" s="56" t="str">
        <f aca="false">IF((ISNUMBER(B43)),$A$1,"")</f>
        <v>6.</v>
      </c>
      <c r="B43" s="57" t="n">
        <f aca="false">IF(AND(ISTEXT(C43),ISBLANK(D43)),COUNT($B$5:B42)+1,"")</f>
        <v>3</v>
      </c>
      <c r="C43" s="58" t="s">
        <v>199</v>
      </c>
      <c r="D43" s="111"/>
      <c r="E43" s="112"/>
      <c r="F43" s="112"/>
      <c r="G43" s="112" t="str">
        <f aca="false">IF(ISTEXT(D43),E43*F43,"")</f>
        <v/>
      </c>
    </row>
    <row r="44" s="59" customFormat="true" ht="97.5" hidden="false" customHeight="true" outlineLevel="0" collapsed="false">
      <c r="A44" s="56"/>
      <c r="B44" s="57"/>
      <c r="C44" s="67" t="s">
        <v>205</v>
      </c>
      <c r="D44" s="113"/>
      <c r="E44" s="114"/>
      <c r="F44" s="114"/>
      <c r="G44" s="112" t="str">
        <f aca="false">IF(ISTEXT(D44),E44*F44,"")</f>
        <v/>
      </c>
    </row>
    <row r="45" s="59" customFormat="true" ht="12.8" hidden="false" customHeight="false" outlineLevel="0" collapsed="false">
      <c r="A45" s="56" t="str">
        <f aca="false">IF((ISNUMBER(B45)),$A$1,"")</f>
        <v/>
      </c>
      <c r="B45" s="57" t="str">
        <f aca="false">IF(AND(ISTEXT(C45),ISBLANK(D45)),COUNT($B$5:B44)+1,"")</f>
        <v/>
      </c>
      <c r="C45" s="80" t="s">
        <v>201</v>
      </c>
      <c r="D45" s="63" t="s">
        <v>23</v>
      </c>
      <c r="E45" s="115" t="n">
        <v>503.93</v>
      </c>
      <c r="F45" s="115" t="n">
        <v>0</v>
      </c>
      <c r="G45" s="115" t="n">
        <f aca="false">IF(ISBLANK(F45),"",E45*F45)</f>
        <v>0</v>
      </c>
    </row>
    <row r="46" s="59" customFormat="true" ht="12.8" hidden="false" customHeight="false" outlineLevel="0" collapsed="false">
      <c r="A46" s="56"/>
      <c r="B46" s="57"/>
      <c r="C46" s="80" t="s">
        <v>202</v>
      </c>
      <c r="D46" s="63" t="s">
        <v>23</v>
      </c>
      <c r="E46" s="115" t="n">
        <v>16.35</v>
      </c>
      <c r="F46" s="115" t="n">
        <v>0</v>
      </c>
      <c r="G46" s="115" t="n">
        <f aca="false">IF(ISBLANK(F46),"",E46*F46)</f>
        <v>0</v>
      </c>
    </row>
    <row r="47" s="59" customFormat="true" ht="10.5" hidden="false" customHeight="false" outlineLevel="0" collapsed="false">
      <c r="A47" s="56"/>
      <c r="B47" s="57"/>
      <c r="C47" s="67"/>
      <c r="D47" s="63"/>
      <c r="E47" s="75"/>
      <c r="F47" s="75"/>
      <c r="G47" s="75"/>
    </row>
    <row r="48" s="59" customFormat="true" ht="21" hidden="false" customHeight="false" outlineLevel="0" collapsed="false">
      <c r="A48" s="56" t="str">
        <f aca="false">IF((ISNUMBER(B48)),$A$1,"")</f>
        <v>6.</v>
      </c>
      <c r="B48" s="57" t="n">
        <f aca="false">IF(AND(ISTEXT(C48),ISBLANK(D48)),COUNT($B$5:B47)+1,"")</f>
        <v>4</v>
      </c>
      <c r="C48" s="58" t="s">
        <v>199</v>
      </c>
      <c r="D48" s="111"/>
      <c r="E48" s="112"/>
      <c r="F48" s="112"/>
      <c r="G48" s="112" t="str">
        <f aca="false">IF(ISTEXT(D48),E48*F48,"")</f>
        <v/>
      </c>
    </row>
    <row r="49" s="59" customFormat="true" ht="84.75" hidden="false" customHeight="false" outlineLevel="0" collapsed="false">
      <c r="A49" s="56"/>
      <c r="B49" s="57"/>
      <c r="C49" s="67" t="s">
        <v>206</v>
      </c>
      <c r="D49" s="113"/>
      <c r="E49" s="114"/>
      <c r="F49" s="114"/>
      <c r="G49" s="112" t="str">
        <f aca="false">IF(ISTEXT(D49),E49*F49,"")</f>
        <v/>
      </c>
    </row>
    <row r="50" s="59" customFormat="true" ht="12.8" hidden="false" customHeight="false" outlineLevel="0" collapsed="false">
      <c r="A50" s="56" t="str">
        <f aca="false">IF((ISNUMBER(B50)),$A$1,"")</f>
        <v/>
      </c>
      <c r="B50" s="57" t="str">
        <f aca="false">IF(AND(ISTEXT(C50),ISBLANK(D50)),COUNT($B$5:B49)+1,"")</f>
        <v/>
      </c>
      <c r="C50" s="80" t="s">
        <v>201</v>
      </c>
      <c r="D50" s="63" t="s">
        <v>23</v>
      </c>
      <c r="E50" s="115" t="n">
        <v>167.59</v>
      </c>
      <c r="F50" s="115" t="n">
        <v>0</v>
      </c>
      <c r="G50" s="115" t="n">
        <f aca="false">IF(ISBLANK(F50),"",E50*F50)</f>
        <v>0</v>
      </c>
    </row>
    <row r="51" s="59" customFormat="true" ht="12.8" hidden="false" customHeight="false" outlineLevel="0" collapsed="false">
      <c r="A51" s="56"/>
      <c r="B51" s="57"/>
      <c r="C51" s="80" t="s">
        <v>202</v>
      </c>
      <c r="D51" s="63" t="s">
        <v>23</v>
      </c>
      <c r="E51" s="115" t="n">
        <v>7.83</v>
      </c>
      <c r="F51" s="115" t="n">
        <v>0</v>
      </c>
      <c r="G51" s="115" t="n">
        <f aca="false">IF(ISBLANK(F51),"",E51*F51)</f>
        <v>0</v>
      </c>
    </row>
    <row r="52" s="59" customFormat="true" ht="10.5" hidden="false" customHeight="false" outlineLevel="0" collapsed="false">
      <c r="A52" s="56"/>
      <c r="B52" s="57"/>
      <c r="C52" s="67"/>
      <c r="D52" s="63"/>
      <c r="E52" s="75"/>
      <c r="F52" s="75"/>
      <c r="G52" s="75"/>
    </row>
    <row r="53" s="59" customFormat="true" ht="10.5" hidden="false" customHeight="false" outlineLevel="0" collapsed="false">
      <c r="A53" s="56"/>
      <c r="B53" s="57"/>
      <c r="C53" s="67"/>
      <c r="D53" s="63"/>
      <c r="E53" s="75"/>
      <c r="F53" s="75"/>
      <c r="G53" s="75"/>
    </row>
    <row r="54" s="59" customFormat="true" ht="10.5" hidden="false" customHeight="false" outlineLevel="0" collapsed="false">
      <c r="A54" s="56"/>
      <c r="B54" s="57"/>
      <c r="C54" s="67"/>
      <c r="D54" s="63"/>
      <c r="E54" s="75"/>
      <c r="F54" s="75"/>
      <c r="G54" s="75"/>
    </row>
    <row r="55" s="59" customFormat="true" ht="21" hidden="false" customHeight="false" outlineLevel="0" collapsed="false">
      <c r="A55" s="56" t="str">
        <f aca="false">IF((ISNUMBER(B55)),$A$1,"")</f>
        <v>6.</v>
      </c>
      <c r="B55" s="57" t="n">
        <f aca="false">IF(AND(ISTEXT(C55),ISBLANK(D55)),COUNT($B$5:B37)+1,"")</f>
        <v>2</v>
      </c>
      <c r="C55" s="58" t="s">
        <v>207</v>
      </c>
      <c r="D55" s="63"/>
      <c r="E55" s="75"/>
      <c r="F55" s="75"/>
      <c r="G55" s="75" t="str">
        <f aca="false">IF(ISBLANK(F55),"",E55*F55)</f>
        <v/>
      </c>
    </row>
    <row r="56" s="59" customFormat="true" ht="74.25" hidden="false" customHeight="false" outlineLevel="0" collapsed="false">
      <c r="A56" s="56" t="str">
        <f aca="false">IF((ISNUMBER(B56)),$A$1,"")</f>
        <v/>
      </c>
      <c r="B56" s="57"/>
      <c r="C56" s="67" t="s">
        <v>208</v>
      </c>
      <c r="D56" s="63"/>
      <c r="E56" s="75"/>
      <c r="F56" s="75"/>
      <c r="G56" s="75" t="str">
        <f aca="false">IF(ISBLANK(F56),"",E56*F56)</f>
        <v/>
      </c>
    </row>
    <row r="57" s="59" customFormat="true" ht="12.8" hidden="false" customHeight="false" outlineLevel="0" collapsed="false">
      <c r="A57" s="56"/>
      <c r="B57" s="57"/>
      <c r="C57" s="80" t="s">
        <v>209</v>
      </c>
      <c r="D57" s="63" t="s">
        <v>23</v>
      </c>
      <c r="E57" s="81" t="n">
        <v>2.05</v>
      </c>
      <c r="F57" s="81" t="n">
        <v>0</v>
      </c>
      <c r="G57" s="81" t="n">
        <f aca="false">IF(ISBLANK(F57),"",E57*F57)</f>
        <v>0</v>
      </c>
    </row>
    <row r="58" s="59" customFormat="true" ht="12.8" hidden="false" customHeight="false" outlineLevel="0" collapsed="false">
      <c r="A58" s="56" t="str">
        <f aca="false">IF((ISNUMBER(B58)),$A$1,"")</f>
        <v/>
      </c>
      <c r="B58" s="57" t="str">
        <f aca="false">IF(AND(ISTEXT(C58),ISBLANK(D58)),COUNT($B$5:B56)+1,"")</f>
        <v/>
      </c>
      <c r="C58" s="80" t="s">
        <v>210</v>
      </c>
      <c r="D58" s="63" t="s">
        <v>23</v>
      </c>
      <c r="E58" s="81" t="n">
        <v>121.17</v>
      </c>
      <c r="F58" s="81" t="n">
        <v>0</v>
      </c>
      <c r="G58" s="81" t="n">
        <f aca="false">IF(ISBLANK(F58),"",E58*F58)</f>
        <v>0</v>
      </c>
    </row>
    <row r="59" s="59" customFormat="true" ht="10.5" hidden="false" customHeight="false" outlineLevel="0" collapsed="false">
      <c r="A59" s="56"/>
      <c r="B59" s="57"/>
      <c r="C59" s="80"/>
      <c r="D59" s="63"/>
      <c r="E59" s="81"/>
      <c r="F59" s="81"/>
      <c r="G59" s="81"/>
    </row>
    <row r="60" s="59" customFormat="true" ht="21" hidden="false" customHeight="false" outlineLevel="0" collapsed="false">
      <c r="A60" s="56" t="str">
        <f aca="false">IF((ISNUMBER(B60)),$A$1,"")</f>
        <v>6.</v>
      </c>
      <c r="B60" s="57" t="n">
        <f aca="false">IF(AND(ISTEXT(C60),ISBLANK(D60)),COUNT($B$5:B37)+1,"")</f>
        <v>2</v>
      </c>
      <c r="C60" s="58" t="s">
        <v>207</v>
      </c>
      <c r="D60" s="63"/>
      <c r="E60" s="75"/>
      <c r="F60" s="75"/>
      <c r="G60" s="75" t="str">
        <f aca="false">IF(ISBLANK(F60),"",E60*F60)</f>
        <v/>
      </c>
    </row>
    <row r="61" s="59" customFormat="true" ht="74.25" hidden="false" customHeight="false" outlineLevel="0" collapsed="false">
      <c r="A61" s="56" t="str">
        <f aca="false">IF((ISNUMBER(B61)),$A$1,"")</f>
        <v/>
      </c>
      <c r="B61" s="57"/>
      <c r="C61" s="67" t="s">
        <v>211</v>
      </c>
      <c r="D61" s="63"/>
      <c r="E61" s="75"/>
      <c r="F61" s="75"/>
      <c r="G61" s="75" t="str">
        <f aca="false">IF(ISBLANK(F61),"",E61*F61)</f>
        <v/>
      </c>
    </row>
    <row r="62" s="59" customFormat="true" ht="12.8" hidden="false" customHeight="false" outlineLevel="0" collapsed="false">
      <c r="A62" s="56"/>
      <c r="B62" s="57"/>
      <c r="C62" s="80" t="s">
        <v>209</v>
      </c>
      <c r="D62" s="63" t="s">
        <v>23</v>
      </c>
      <c r="E62" s="81" t="n">
        <v>8.1</v>
      </c>
      <c r="F62" s="81" t="n">
        <v>0</v>
      </c>
      <c r="G62" s="81" t="n">
        <f aca="false">IF(ISBLANK(F62),"",E62*F62)</f>
        <v>0</v>
      </c>
    </row>
    <row r="63" s="59" customFormat="true" ht="12.8" hidden="false" customHeight="false" outlineLevel="0" collapsed="false">
      <c r="A63" s="56" t="str">
        <f aca="false">IF((ISNUMBER(B63)),$A$1,"")</f>
        <v/>
      </c>
      <c r="B63" s="57" t="str">
        <f aca="false">IF(AND(ISTEXT(C63),ISBLANK(D63)),COUNT($B$5:B61)+1,"")</f>
        <v/>
      </c>
      <c r="C63" s="80" t="s">
        <v>210</v>
      </c>
      <c r="D63" s="63" t="s">
        <v>23</v>
      </c>
      <c r="E63" s="81" t="n">
        <v>134.85</v>
      </c>
      <c r="F63" s="81" t="n">
        <v>0</v>
      </c>
      <c r="G63" s="81" t="n">
        <f aca="false">IF(ISBLANK(F63),"",E63*F63)</f>
        <v>0</v>
      </c>
    </row>
    <row r="64" s="59" customFormat="true" ht="10.5" hidden="false" customHeight="false" outlineLevel="0" collapsed="false">
      <c r="A64" s="56"/>
      <c r="B64" s="57"/>
      <c r="C64" s="80"/>
      <c r="D64" s="63"/>
      <c r="E64" s="75"/>
      <c r="F64" s="75"/>
      <c r="G64" s="75"/>
    </row>
    <row r="65" s="59" customFormat="true" ht="21" hidden="false" customHeight="false" outlineLevel="0" collapsed="false">
      <c r="A65" s="56" t="str">
        <f aca="false">IF((ISNUMBER(B65)),$A$1,"")</f>
        <v>6.</v>
      </c>
      <c r="B65" s="57" t="n">
        <f aca="false">IF(AND(ISTEXT(C65),ISBLANK(D65)),COUNT($B$5:B64)+1,"")</f>
        <v>7</v>
      </c>
      <c r="C65" s="58" t="s">
        <v>212</v>
      </c>
      <c r="D65" s="56"/>
      <c r="E65" s="56"/>
      <c r="F65" s="56"/>
      <c r="G65" s="75" t="str">
        <f aca="false">IF(ISBLANK(F65),"",E65*F65)</f>
        <v/>
      </c>
    </row>
    <row r="66" s="59" customFormat="true" ht="90.25" hidden="false" customHeight="false" outlineLevel="0" collapsed="false">
      <c r="A66" s="56" t="str">
        <f aca="false">IF((ISNUMBER(B66)),$A$1,"")</f>
        <v/>
      </c>
      <c r="B66" s="57" t="str">
        <f aca="false">IF(AND(ISTEXT(C66),ISBLANK(D66)),COUNT($B$5:B65)+1,"")</f>
        <v/>
      </c>
      <c r="C66" s="67" t="s">
        <v>213</v>
      </c>
      <c r="D66" s="63" t="s">
        <v>214</v>
      </c>
      <c r="E66" s="75" t="n">
        <v>15</v>
      </c>
      <c r="F66" s="75" t="n">
        <v>0</v>
      </c>
      <c r="G66" s="75" t="n">
        <f aca="false">IF(ISBLANK(F66),"",E66*F66)</f>
        <v>0</v>
      </c>
    </row>
    <row r="67" s="59" customFormat="true" ht="10.5" hidden="false" customHeight="false" outlineLevel="0" collapsed="false">
      <c r="A67" s="56"/>
      <c r="B67" s="57" t="str">
        <f aca="false">IF(AND(ISTEXT(C67),ISBLANK(D67)),COUNT($B$5:B66)+1,"")</f>
        <v/>
      </c>
      <c r="C67" s="67"/>
      <c r="D67" s="63"/>
      <c r="E67" s="75"/>
      <c r="F67" s="75"/>
      <c r="G67" s="75"/>
    </row>
    <row r="68" s="59" customFormat="true" ht="21" hidden="false" customHeight="false" outlineLevel="0" collapsed="false">
      <c r="A68" s="56" t="str">
        <f aca="false">IF((ISNUMBER(B68)),$A$1,"")</f>
        <v>6.</v>
      </c>
      <c r="B68" s="57" t="n">
        <f aca="false">IF(AND(ISTEXT(C68),ISBLANK(D68)),COUNT($B$5:B67)+1,"")</f>
        <v>8</v>
      </c>
      <c r="C68" s="58" t="s">
        <v>212</v>
      </c>
      <c r="D68" s="56"/>
      <c r="E68" s="56"/>
      <c r="F68" s="56"/>
      <c r="G68" s="75" t="str">
        <f aca="false">IF(ISBLANK(F68),"",E68*F68)</f>
        <v/>
      </c>
    </row>
    <row r="69" s="59" customFormat="true" ht="90.25" hidden="false" customHeight="false" outlineLevel="0" collapsed="false">
      <c r="A69" s="56" t="str">
        <f aca="false">IF((ISNUMBER(B69)),$A$1,"")</f>
        <v/>
      </c>
      <c r="B69" s="57" t="str">
        <f aca="false">IF(AND(ISTEXT(C69),ISBLANK(D69)),COUNT($B$5:B68)+1,"")</f>
        <v/>
      </c>
      <c r="C69" s="67" t="s">
        <v>213</v>
      </c>
      <c r="D69" s="63" t="s">
        <v>214</v>
      </c>
      <c r="E69" s="75" t="n">
        <v>12.3</v>
      </c>
      <c r="F69" s="75" t="n">
        <v>0</v>
      </c>
      <c r="G69" s="75" t="n">
        <f aca="false">IF(ISBLANK(F69),"",E69*F69)</f>
        <v>0</v>
      </c>
    </row>
    <row r="70" s="59" customFormat="true" ht="10.5" hidden="false" customHeight="false" outlineLevel="0" collapsed="false">
      <c r="A70" s="56"/>
      <c r="B70" s="57"/>
      <c r="C70" s="67"/>
      <c r="D70" s="63"/>
      <c r="E70" s="75"/>
      <c r="F70" s="75"/>
      <c r="G70" s="75"/>
    </row>
    <row r="71" s="59" customFormat="true" ht="24" hidden="false" customHeight="true" outlineLevel="0" collapsed="false">
      <c r="A71" s="56" t="str">
        <f aca="false">IF((ISNUMBER(B71)),$A$1,"")</f>
        <v>6.</v>
      </c>
      <c r="B71" s="57" t="n">
        <f aca="false">IF(AND(ISTEXT(C71),ISBLANK(D71)),COUNT($B$5:B67)+1,"")</f>
        <v>8</v>
      </c>
      <c r="C71" s="58" t="s">
        <v>215</v>
      </c>
      <c r="D71" s="111"/>
      <c r="E71" s="112"/>
      <c r="F71" s="112"/>
      <c r="G71" s="112" t="str">
        <f aca="false">IF(ISTEXT(D71),E71*F71,"")</f>
        <v/>
      </c>
    </row>
    <row r="72" s="59" customFormat="true" ht="95.25" hidden="false" customHeight="false" outlineLevel="0" collapsed="false">
      <c r="A72" s="56" t="str">
        <f aca="false">IF((ISNUMBER(B72)),$A$1,"")</f>
        <v/>
      </c>
      <c r="B72" s="57"/>
      <c r="C72" s="67" t="s">
        <v>216</v>
      </c>
      <c r="D72" s="113"/>
      <c r="E72" s="114"/>
      <c r="F72" s="114"/>
      <c r="G72" s="112" t="str">
        <f aca="false">IF(ISTEXT(D72),E72*F72,"")</f>
        <v/>
      </c>
    </row>
    <row r="73" s="59" customFormat="true" ht="12.8" hidden="false" customHeight="false" outlineLevel="0" collapsed="false">
      <c r="A73" s="56" t="str">
        <f aca="false">IF((ISNUMBER(B73)),$A$1,"")</f>
        <v/>
      </c>
      <c r="B73" s="57" t="str">
        <f aca="false">IF(AND(ISTEXT(C73),ISBLANK(D73)),COUNT($B$5:B72)+1,"")</f>
        <v/>
      </c>
      <c r="C73" s="80" t="s">
        <v>201</v>
      </c>
      <c r="D73" s="63" t="s">
        <v>23</v>
      </c>
      <c r="E73" s="75" t="n">
        <v>192.42</v>
      </c>
      <c r="F73" s="75" t="n">
        <v>0</v>
      </c>
      <c r="G73" s="75" t="n">
        <f aca="false">IF(ISBLANK(F73),"",E73*F73)</f>
        <v>0</v>
      </c>
    </row>
    <row r="74" s="59" customFormat="true" ht="14.25" hidden="false" customHeight="true" outlineLevel="0" collapsed="false">
      <c r="A74" s="56"/>
      <c r="B74" s="57" t="str">
        <f aca="false">IF(AND(ISTEXT(C74),ISBLANK(D74)),COUNT($B$5:B73)+1,"")</f>
        <v/>
      </c>
      <c r="C74" s="80" t="s">
        <v>202</v>
      </c>
      <c r="D74" s="63" t="s">
        <v>23</v>
      </c>
      <c r="E74" s="75" t="n">
        <v>25.77</v>
      </c>
      <c r="F74" s="75" t="n">
        <v>0</v>
      </c>
      <c r="G74" s="75" t="n">
        <f aca="false">IF(ISBLANK(F74),"",E74*F74)</f>
        <v>0</v>
      </c>
    </row>
    <row r="75" s="59" customFormat="true" ht="10.5" hidden="false" customHeight="false" outlineLevel="0" collapsed="false">
      <c r="A75" s="56"/>
      <c r="B75" s="57" t="str">
        <f aca="false">IF(AND(ISTEXT(C75),ISBLANK(D75)),COUNT($B$5:B74)+1,"")</f>
        <v/>
      </c>
      <c r="C75" s="67"/>
      <c r="D75" s="63"/>
      <c r="E75" s="75"/>
      <c r="F75" s="75"/>
      <c r="G75" s="75"/>
    </row>
    <row r="76" s="59" customFormat="true" ht="21" hidden="false" customHeight="false" outlineLevel="0" collapsed="false">
      <c r="A76" s="56" t="str">
        <f aca="false">IF((ISNUMBER(B76)),$A$1,"")</f>
        <v>6.</v>
      </c>
      <c r="B76" s="57" t="n">
        <f aca="false">IF(AND(ISTEXT(C76),ISBLANK(D76)),COUNT($B$5:B75)+1,"")</f>
        <v>10</v>
      </c>
      <c r="C76" s="58" t="s">
        <v>217</v>
      </c>
      <c r="D76" s="111"/>
      <c r="E76" s="112"/>
      <c r="F76" s="112"/>
      <c r="G76" s="112" t="str">
        <f aca="false">IF(ISTEXT(D76),E76*F76,"")</f>
        <v/>
      </c>
    </row>
    <row r="77" s="59" customFormat="true" ht="89.25" hidden="false" customHeight="true" outlineLevel="0" collapsed="false">
      <c r="A77" s="56" t="str">
        <f aca="false">IF((ISNUMBER(B77)),$A$1,"")</f>
        <v/>
      </c>
      <c r="B77" s="57"/>
      <c r="C77" s="67" t="s">
        <v>218</v>
      </c>
      <c r="D77" s="113"/>
      <c r="E77" s="114"/>
      <c r="F77" s="114"/>
      <c r="G77" s="112" t="str">
        <f aca="false">IF(ISTEXT(D77),E77*F77,"")</f>
        <v/>
      </c>
    </row>
    <row r="78" s="59" customFormat="true" ht="12.8" hidden="false" customHeight="false" outlineLevel="0" collapsed="false">
      <c r="A78" s="56" t="str">
        <f aca="false">IF((ISNUMBER(B78)),$A$1,"")</f>
        <v/>
      </c>
      <c r="B78" s="57" t="str">
        <f aca="false">IF(AND(ISTEXT(C78),ISBLANK(D78)),COUNT($B$5:B77)+1,"")</f>
        <v/>
      </c>
      <c r="C78" s="80" t="s">
        <v>201</v>
      </c>
      <c r="D78" s="63" t="s">
        <v>23</v>
      </c>
      <c r="E78" s="75" t="n">
        <v>16</v>
      </c>
      <c r="F78" s="75" t="n">
        <v>0</v>
      </c>
      <c r="G78" s="75" t="n">
        <f aca="false">IF(ISBLANK(F78),"",E78*F78)</f>
        <v>0</v>
      </c>
    </row>
    <row r="79" s="59" customFormat="true" ht="10.5" hidden="false" customHeight="false" outlineLevel="0" collapsed="false">
      <c r="A79" s="56"/>
      <c r="B79" s="57"/>
      <c r="C79" s="80"/>
      <c r="D79" s="63"/>
      <c r="E79" s="75"/>
      <c r="F79" s="75"/>
      <c r="G79" s="75"/>
    </row>
    <row r="80" s="59" customFormat="true" ht="10.5" hidden="false" customHeight="false" outlineLevel="0" collapsed="false"/>
    <row r="81" customFormat="false" ht="10.5" hidden="false" customHeight="false" outlineLevel="0" collapsed="false">
      <c r="A81" s="42"/>
      <c r="C81" s="88"/>
      <c r="D81" s="83"/>
      <c r="E81" s="84"/>
      <c r="F81" s="84"/>
      <c r="G81" s="84"/>
    </row>
    <row r="82" customFormat="false" ht="10.5" hidden="false" customHeight="false" outlineLevel="0" collapsed="false">
      <c r="A82" s="42"/>
      <c r="C82" s="88"/>
      <c r="D82" s="83"/>
      <c r="E82" s="84"/>
      <c r="F82" s="84"/>
      <c r="G82" s="84"/>
    </row>
    <row r="83" customFormat="false" ht="18.75" hidden="false" customHeight="true" outlineLevel="0" collapsed="false">
      <c r="A83" s="68"/>
      <c r="B83" s="69"/>
      <c r="C83" s="70" t="str">
        <f aca="false">"UKUPNO "&amp;C1</f>
        <v>UKUPNO KERAMIČARSKI RADOVI</v>
      </c>
      <c r="D83" s="71"/>
      <c r="E83" s="47"/>
      <c r="F83" s="47"/>
      <c r="G83" s="47" t="n">
        <f aca="false">SUM(G35:G79)</f>
        <v>0</v>
      </c>
    </row>
  </sheetData>
  <mergeCells count="22">
    <mergeCell ref="C7:G7"/>
    <mergeCell ref="C8:G8"/>
    <mergeCell ref="C9:G9"/>
    <mergeCell ref="C10:G10"/>
    <mergeCell ref="C11:G11"/>
    <mergeCell ref="C13:G13"/>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47" man="true" max="16383" min="0"/>
    <brk id="67" man="true" max="16383" min="0"/>
  </rowBreaks>
</worksheet>
</file>

<file path=xl/worksheets/sheet8.xml><?xml version="1.0" encoding="utf-8"?>
<worksheet xmlns="http://schemas.openxmlformats.org/spreadsheetml/2006/main" xmlns:r="http://schemas.openxmlformats.org/officeDocument/2006/relationships">
  <sheetPr filterMode="false">
    <pageSetUpPr fitToPage="false"/>
  </sheetPr>
  <dimension ref="A1:G5"/>
  <sheetViews>
    <sheetView showFormulas="false" showGridLines="true" showRowColHeaders="true" showZeros="true" rightToLeft="false" tabSelected="false" showOutlineSymbols="true" defaultGridColor="true" view="pageBreakPreview" topLeftCell="A1" colorId="64" zoomScale="100" zoomScaleNormal="120" zoomScalePageLayoutView="100" workbookViewId="0">
      <selection pane="topLeft" activeCell="D6" activeCellId="0" sqref="D6"/>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7"/>
    <col collapsed="false" customWidth="true" hidden="false" outlineLevel="0" max="7" min="7" style="36" width="12.41"/>
    <col collapsed="false" customWidth="true" hidden="false" outlineLevel="0" max="1025" min="8" style="0" width="8.7"/>
  </cols>
  <sheetData>
    <row r="1" customFormat="false" ht="12.75" hidden="false" customHeight="false" outlineLevel="0" collapsed="false">
      <c r="A1" s="37" t="s">
        <v>219</v>
      </c>
      <c r="B1" s="38"/>
      <c r="C1" s="39" t="s">
        <v>220</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C5" s="33" t="s">
        <v>221</v>
      </c>
    </row>
  </sheetData>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G24"/>
  <sheetViews>
    <sheetView showFormulas="false" showGridLines="true" showRowColHeaders="true" showZeros="true" rightToLeft="false" tabSelected="false" showOutlineSymbols="true" defaultGridColor="true" view="pageBreakPreview" topLeftCell="A6" colorId="64" zoomScale="100" zoomScaleNormal="120" zoomScalePageLayoutView="100" workbookViewId="0">
      <selection pane="topLeft" activeCell="G13" activeCellId="0" sqref="G13"/>
    </sheetView>
  </sheetViews>
  <sheetFormatPr defaultRowHeight="10.5" zeroHeight="false" outlineLevelRow="0" outlineLevelCol="0"/>
  <cols>
    <col collapsed="false" customWidth="true" hidden="false" outlineLevel="0" max="1" min="1" style="15" width="4.13"/>
    <col collapsed="false" customWidth="true" hidden="false" outlineLevel="0" max="2" min="2" style="32" width="4.13"/>
    <col collapsed="false" customWidth="true" hidden="false" outlineLevel="0" max="3" min="3" style="33" width="38.83"/>
    <col collapsed="false" customWidth="true" hidden="false" outlineLevel="0" max="4" min="4" style="34" width="11.12"/>
    <col collapsed="false" customWidth="true" hidden="false" outlineLevel="0" max="5" min="5" style="35" width="11.12"/>
    <col collapsed="false" customWidth="true" hidden="false" outlineLevel="0" max="6" min="6" style="35" width="12.7"/>
    <col collapsed="false" customWidth="true" hidden="false" outlineLevel="0" max="7" min="7" style="36" width="12.84"/>
    <col collapsed="false" customWidth="true" hidden="false" outlineLevel="0" max="1025" min="8" style="0" width="8.7"/>
  </cols>
  <sheetData>
    <row r="1" customFormat="false" ht="12.75" hidden="false" customHeight="false" outlineLevel="0" collapsed="false">
      <c r="A1" s="37" t="s">
        <v>222</v>
      </c>
      <c r="B1" s="38"/>
      <c r="C1" s="39" t="s">
        <v>223</v>
      </c>
      <c r="D1" s="40"/>
      <c r="E1" s="41"/>
      <c r="F1" s="41"/>
      <c r="G1" s="41"/>
    </row>
    <row r="2" customFormat="false" ht="10.5" hidden="false" customHeight="false" outlineLevel="0" collapsed="false">
      <c r="A2" s="42"/>
      <c r="C2" s="43"/>
      <c r="D2" s="42"/>
      <c r="E2" s="42"/>
      <c r="F2" s="42"/>
      <c r="G2" s="44"/>
    </row>
    <row r="3" s="48" customFormat="true" ht="10.5" hidden="false" customHeight="false" outlineLevel="0" collapsed="false">
      <c r="A3" s="45"/>
      <c r="B3" s="45"/>
      <c r="C3" s="46" t="s">
        <v>12</v>
      </c>
      <c r="D3" s="47" t="s">
        <v>13</v>
      </c>
      <c r="E3" s="47" t="s">
        <v>14</v>
      </c>
      <c r="F3" s="47"/>
      <c r="G3" s="47" t="s">
        <v>15</v>
      </c>
    </row>
    <row r="4" customFormat="false" ht="10.5" hidden="false" customHeight="false" outlineLevel="0" collapsed="false">
      <c r="A4" s="42"/>
      <c r="C4" s="43"/>
      <c r="D4" s="42"/>
      <c r="E4" s="42"/>
      <c r="F4" s="42"/>
      <c r="G4" s="42"/>
    </row>
    <row r="5" customFormat="false" ht="10.5" hidden="false" customHeight="false" outlineLevel="0" collapsed="false">
      <c r="A5" s="42"/>
      <c r="B5" s="53"/>
      <c r="C5" s="49" t="s">
        <v>16</v>
      </c>
      <c r="D5" s="42"/>
      <c r="E5" s="42"/>
      <c r="F5" s="42"/>
      <c r="G5" s="42"/>
    </row>
    <row r="6" customFormat="false" ht="10.5" hidden="false" customHeight="false" outlineLevel="0" collapsed="false">
      <c r="A6" s="42"/>
      <c r="B6" s="53"/>
      <c r="C6" s="53"/>
      <c r="D6" s="42"/>
      <c r="E6" s="42"/>
      <c r="F6" s="42"/>
      <c r="G6" s="42"/>
    </row>
    <row r="7" customFormat="false" ht="23.65" hidden="false" customHeight="true" outlineLevel="0" collapsed="false">
      <c r="A7" s="42"/>
      <c r="B7" s="53" t="s">
        <v>17</v>
      </c>
      <c r="C7" s="116" t="s">
        <v>112</v>
      </c>
      <c r="D7" s="116"/>
      <c r="E7" s="116"/>
      <c r="F7" s="116"/>
      <c r="G7" s="116"/>
    </row>
    <row r="8" customFormat="false" ht="73.7" hidden="false" customHeight="true" outlineLevel="0" collapsed="false">
      <c r="A8" s="42"/>
      <c r="B8" s="53" t="s">
        <v>17</v>
      </c>
      <c r="C8" s="117" t="s">
        <v>224</v>
      </c>
      <c r="D8" s="117"/>
      <c r="E8" s="117"/>
      <c r="F8" s="117"/>
      <c r="G8" s="117"/>
    </row>
    <row r="9" customFormat="false" ht="13.7" hidden="false" customHeight="true" outlineLevel="0" collapsed="false">
      <c r="A9" s="42"/>
      <c r="B9" s="53" t="s">
        <v>17</v>
      </c>
      <c r="C9" s="117" t="s">
        <v>225</v>
      </c>
      <c r="D9" s="117"/>
      <c r="E9" s="117"/>
      <c r="F9" s="117"/>
      <c r="G9" s="117"/>
    </row>
    <row r="10" customFormat="false" ht="10.5" hidden="false" customHeight="false" outlineLevel="0" collapsed="false">
      <c r="A10" s="42"/>
      <c r="C10" s="43"/>
      <c r="D10" s="42"/>
      <c r="E10" s="42"/>
      <c r="F10" s="42"/>
      <c r="G10" s="42"/>
    </row>
    <row r="11" customFormat="false" ht="10.5" hidden="false" customHeight="false" outlineLevel="0" collapsed="false">
      <c r="A11" s="42"/>
      <c r="C11" s="43"/>
      <c r="D11" s="42"/>
      <c r="E11" s="42"/>
      <c r="F11" s="42"/>
      <c r="G11" s="42"/>
    </row>
    <row r="12" s="59" customFormat="true" ht="10.5" hidden="false" customHeight="false" outlineLevel="0" collapsed="false">
      <c r="A12" s="56" t="str">
        <f aca="false">IF((ISNUMBER(B12)),$A$1,"")</f>
        <v>8.</v>
      </c>
      <c r="B12" s="57" t="n">
        <v>1</v>
      </c>
      <c r="C12" s="58" t="s">
        <v>226</v>
      </c>
    </row>
    <row r="13" s="59" customFormat="true" ht="138.8" hidden="false" customHeight="false" outlineLevel="0" collapsed="false">
      <c r="A13" s="56" t="str">
        <f aca="false">IF((ISNUMBER(B13)),$A$1,"")</f>
        <v/>
      </c>
      <c r="B13" s="57" t="str">
        <f aca="false">IF(AND(ISTEXT(C13),ISBLANK(D13)),COUNT($B$5:B12)+1,"")</f>
        <v/>
      </c>
      <c r="C13" s="67" t="s">
        <v>227</v>
      </c>
      <c r="D13" s="63" t="s">
        <v>23</v>
      </c>
      <c r="E13" s="75" t="n">
        <v>1572.88</v>
      </c>
      <c r="F13" s="75" t="n">
        <v>0</v>
      </c>
      <c r="G13" s="75" t="n">
        <f aca="false">IF(ISBLANK(F13),"",E13*F13)</f>
        <v>0</v>
      </c>
    </row>
    <row r="14" s="59" customFormat="true" ht="10.5" hidden="false" customHeight="false" outlineLevel="0" collapsed="false">
      <c r="A14" s="56" t="str">
        <f aca="false">IF((ISNUMBER(B14)),$A$1,"")</f>
        <v/>
      </c>
      <c r="B14" s="57" t="str">
        <f aca="false">IF(AND(ISTEXT(C14),ISBLANK(D14)),COUNT($B$5:B13)+1,"")</f>
        <v/>
      </c>
      <c r="C14" s="67"/>
      <c r="D14" s="63"/>
      <c r="E14" s="75"/>
      <c r="F14" s="75"/>
      <c r="G14" s="75" t="str">
        <f aca="false">IF(ISBLANK(F14),"",E14*F14)</f>
        <v/>
      </c>
    </row>
    <row r="15" s="59" customFormat="true" ht="10.5" hidden="false" customHeight="false" outlineLevel="0" collapsed="false">
      <c r="A15" s="56" t="str">
        <f aca="false">IF((ISNUMBER(B15)),$A$1,"")</f>
        <v>8.</v>
      </c>
      <c r="B15" s="57" t="n">
        <f aca="false">IF(AND(ISTEXT(C15),ISBLANK(D15)),COUNT($B$5:B14)+1,"")</f>
        <v>2</v>
      </c>
      <c r="C15" s="58" t="s">
        <v>228</v>
      </c>
      <c r="G15" s="75" t="str">
        <f aca="false">IF(ISBLANK(F15),"",E15*F15)</f>
        <v/>
      </c>
    </row>
    <row r="16" s="59" customFormat="true" ht="138.8" hidden="false" customHeight="false" outlineLevel="0" collapsed="false">
      <c r="A16" s="56" t="str">
        <f aca="false">IF((ISNUMBER(B16)),$A$1,"")</f>
        <v/>
      </c>
      <c r="B16" s="57" t="str">
        <f aca="false">IF(AND(ISTEXT(C16),ISBLANK(D16)),COUNT($B$5:B15)+1,"")</f>
        <v/>
      </c>
      <c r="C16" s="67" t="s">
        <v>229</v>
      </c>
      <c r="D16" s="63" t="s">
        <v>23</v>
      </c>
      <c r="E16" s="75" t="n">
        <v>1261.61</v>
      </c>
      <c r="F16" s="75" t="n">
        <v>0</v>
      </c>
      <c r="G16" s="75" t="n">
        <f aca="false">IF(ISBLANK(F16),"",E16*F16)</f>
        <v>0</v>
      </c>
    </row>
    <row r="17" s="59" customFormat="true" ht="10.5" hidden="false" customHeight="false" outlineLevel="0" collapsed="false">
      <c r="A17" s="56"/>
      <c r="B17" s="57"/>
      <c r="C17" s="67"/>
      <c r="D17" s="63"/>
      <c r="E17" s="75"/>
      <c r="F17" s="75"/>
      <c r="G17" s="75"/>
    </row>
    <row r="18" s="59" customFormat="true" ht="10.5" hidden="false" customHeight="false" outlineLevel="0" collapsed="false">
      <c r="A18" s="56" t="str">
        <f aca="false">IF((ISNUMBER(B18)),$A$1,"")</f>
        <v>8.</v>
      </c>
      <c r="B18" s="57" t="n">
        <f aca="false">IF(AND(ISTEXT(C18),ISBLANK(D18)),COUNT($B$5:B17)+1,"")</f>
        <v>3</v>
      </c>
      <c r="C18" s="58" t="s">
        <v>230</v>
      </c>
      <c r="G18" s="75" t="str">
        <f aca="false">IF(ISBLANK(F18),"",E18*F18)</f>
        <v/>
      </c>
    </row>
    <row r="19" s="59" customFormat="true" ht="148.5" hidden="false" customHeight="false" outlineLevel="0" collapsed="false">
      <c r="A19" s="56" t="str">
        <f aca="false">IF((ISNUMBER(B19)),$A$1,"")</f>
        <v/>
      </c>
      <c r="B19" s="57" t="str">
        <f aca="false">IF(AND(ISTEXT(C19),ISBLANK(D19)),COUNT($B$5:B18)+1,"")</f>
        <v/>
      </c>
      <c r="C19" s="67" t="s">
        <v>231</v>
      </c>
      <c r="D19" s="63" t="s">
        <v>23</v>
      </c>
      <c r="E19" s="75" t="n">
        <v>188.54</v>
      </c>
      <c r="F19" s="75" t="n">
        <v>0</v>
      </c>
      <c r="G19" s="75" t="n">
        <f aca="false">IF(ISBLANK(F19),"",E19*F19)</f>
        <v>0</v>
      </c>
    </row>
    <row r="20" s="59" customFormat="true" ht="10.5" hidden="false" customHeight="false" outlineLevel="0" collapsed="false">
      <c r="A20" s="56"/>
      <c r="B20" s="57"/>
      <c r="C20" s="67"/>
      <c r="D20" s="63"/>
      <c r="E20" s="75"/>
      <c r="F20" s="75"/>
      <c r="G20" s="75"/>
    </row>
    <row r="21" s="59" customFormat="true" ht="10.5" hidden="false" customHeight="false" outlineLevel="0" collapsed="false">
      <c r="A21" s="56" t="str">
        <f aca="false">IF((ISNUMBER(B21)),$A$1,"")</f>
        <v>8.</v>
      </c>
      <c r="B21" s="57" t="n">
        <f aca="false">IF(AND(ISTEXT(C21),ISBLANK(D21)),COUNT($B$5:B20)+1,"")</f>
        <v>4</v>
      </c>
      <c r="C21" s="58" t="s">
        <v>232</v>
      </c>
      <c r="G21" s="75" t="str">
        <f aca="false">IF(ISBLANK(F21),"",E21*F21)</f>
        <v/>
      </c>
    </row>
    <row r="22" s="59" customFormat="true" ht="148.5" hidden="false" customHeight="false" outlineLevel="0" collapsed="false">
      <c r="A22" s="56" t="str">
        <f aca="false">IF((ISNUMBER(B22)),$A$1,"")</f>
        <v/>
      </c>
      <c r="B22" s="57" t="str">
        <f aca="false">IF(AND(ISTEXT(C22),ISBLANK(D22)),COUNT($B$5:B21)+1,"")</f>
        <v/>
      </c>
      <c r="C22" s="67" t="s">
        <v>233</v>
      </c>
      <c r="D22" s="63" t="s">
        <v>23</v>
      </c>
      <c r="E22" s="75" t="n">
        <v>246.44</v>
      </c>
      <c r="F22" s="75" t="n">
        <v>0</v>
      </c>
      <c r="G22" s="75" t="n">
        <f aca="false">IF(ISBLANK(F22),"",E22*F22)</f>
        <v>0</v>
      </c>
    </row>
    <row r="23" customFormat="false" ht="10.5" hidden="false" customHeight="false" outlineLevel="0" collapsed="false">
      <c r="A23" s="42"/>
      <c r="C23" s="43"/>
      <c r="D23" s="42"/>
      <c r="E23" s="42"/>
      <c r="F23" s="42"/>
      <c r="G23" s="42"/>
    </row>
    <row r="24" customFormat="false" ht="10.5" hidden="false" customHeight="false" outlineLevel="0" collapsed="false">
      <c r="A24" s="68"/>
      <c r="B24" s="69"/>
      <c r="C24" s="70" t="str">
        <f aca="false">"UKUPNO "&amp;C1</f>
        <v>UKUPNO LIČILAČKI RADOVI</v>
      </c>
      <c r="D24" s="71"/>
      <c r="E24" s="47"/>
      <c r="F24" s="47"/>
      <c r="G24" s="47" t="n">
        <f aca="false">SUM(G13:G23)</f>
        <v>0</v>
      </c>
    </row>
  </sheetData>
  <mergeCells count="3">
    <mergeCell ref="C7:G7"/>
    <mergeCell ref="C8:G8"/>
    <mergeCell ref="C9:G9"/>
  </mergeCells>
  <printOptions headings="false" gridLines="false" gridLinesSet="true" horizontalCentered="false" verticalCentered="false"/>
  <pageMargins left="0.7875" right="0.590277777777778"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0" man="true" max="16383" min="0"/>
  </rowBreaks>
</worksheet>
</file>

<file path=docProps/app.xml><?xml version="1.0" encoding="utf-8"?>
<Properties xmlns="http://schemas.openxmlformats.org/officeDocument/2006/extended-properties" xmlns:vt="http://schemas.openxmlformats.org/officeDocument/2006/docPropsVTypes">
  <Template/>
  <TotalTime>4486</TotalTime>
  <Application>LibreOffice/6.0.2.1$Windows_X86_64 LibreOffice_project/f7f06a8f319e4b62f9bc5095aa112a65d2f3ac89</Application>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1998-09-18T11:15:11Z</dcterms:created>
  <dc:creator>Mario Županić</dc:creator>
  <dc:description/>
  <dc:language>hr-HR</dc:language>
  <cp:lastModifiedBy/>
  <cp:lastPrinted>2018-03-15T11:49:54Z</cp:lastPrinted>
  <dcterms:modified xsi:type="dcterms:W3CDTF">2018-07-19T12:17:54Z</dcterms:modified>
  <cp:revision>269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XXX</vt:lpwstr>
  </property>
  <property fmtid="{D5CDD505-2E9C-101B-9397-08002B2CF9AE}" pid="4" name="DocSecurity">
    <vt:i4>0</vt:i4>
  </property>
  <property fmtid="{D5CDD505-2E9C-101B-9397-08002B2CF9AE}" pid="5" name="HyperlinksChanged">
    <vt:bool>0</vt:bool>
  </property>
  <property fmtid="{D5CDD505-2E9C-101B-9397-08002B2CF9AE}" pid="6" name="KSOProductBuildVer">
    <vt:lpwstr>1033-9.1.0.4550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